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ria paz\Hospital\RIESGOS\RIESGOS\RIESGOS HSJG\"/>
    </mc:Choice>
  </mc:AlternateContent>
  <bookViews>
    <workbookView xWindow="0" yWindow="0" windowWidth="20730" windowHeight="10460" tabRatio="849" activeTab="1"/>
  </bookViews>
  <sheets>
    <sheet name="Criterios analisis del riesgo" sheetId="6" r:id="rId1"/>
    <sheet name="Mapa de riesgos v2" sheetId="17" r:id="rId2"/>
    <sheet name="ID 1" sheetId="9" r:id="rId3"/>
    <sheet name="ID 2" sheetId="10" r:id="rId4"/>
    <sheet name="ID 3" sheetId="11" r:id="rId5"/>
    <sheet name="ID 4" sheetId="13" r:id="rId6"/>
    <sheet name="ID 5" sheetId="14" r:id="rId7"/>
    <sheet name="ID 6" sheetId="15" r:id="rId8"/>
    <sheet name="ID 7" sheetId="27" r:id="rId9"/>
    <sheet name="ID 8" sheetId="28" r:id="rId10"/>
    <sheet name="ID 9" sheetId="29" r:id="rId11"/>
    <sheet name="ID 10" sheetId="30" r:id="rId12"/>
    <sheet name="ID 11" sheetId="31" r:id="rId13"/>
    <sheet name="ID 12" sheetId="32" r:id="rId14"/>
    <sheet name="ID 13" sheetId="33" r:id="rId15"/>
    <sheet name="ID 14" sheetId="34" r:id="rId16"/>
  </sheets>
  <externalReferences>
    <externalReference r:id="rId17"/>
    <externalReference r:id="rId18"/>
  </externalReferences>
  <definedNames>
    <definedName name="_xlnm._FilterDatabase" localSheetId="1" hidden="1">'Mapa de riesgos v2'!$A$12:$AG$29</definedName>
    <definedName name="_PROCESO">[1]AnálisisRC!$B$31:$B$64</definedName>
    <definedName name="Administrativa">[2]TABLA!$J$2:$J$8</definedName>
    <definedName name="clases">[2]TABLA!$F$2:$F$5</definedName>
    <definedName name="departamentos">[2]TABLA!$D$2:$D$36</definedName>
    <definedName name="Mx_Riesgo_probXimp">[1]AnálisisRC!$B$31:$F$64</definedName>
    <definedName name="nivel">[2]TABLA!$C$2:$C$3</definedName>
    <definedName name="Tipos">[2]TABLA!$G$2:$G$4</definedName>
    <definedName name="vigencia">[2]TABLA!$E$2:$E$5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9" i="17" l="1"/>
  <c r="Q17" i="17"/>
  <c r="P29" i="17"/>
  <c r="Q29" i="17"/>
  <c r="A8" i="28"/>
  <c r="A22" i="17"/>
  <c r="A23" i="17"/>
  <c r="A24" i="17"/>
  <c r="A25" i="17"/>
  <c r="A26" i="17" s="1"/>
  <c r="A27" i="17" s="1"/>
  <c r="A28" i="17" s="1"/>
  <c r="A29" i="17" s="1"/>
  <c r="P16" i="17"/>
  <c r="Q16" i="17" s="1"/>
  <c r="P17" i="17"/>
  <c r="P18" i="17"/>
  <c r="Q18" i="17" s="1"/>
  <c r="P19" i="17"/>
  <c r="Q19" i="17" s="1"/>
  <c r="P20" i="17"/>
  <c r="Q20" i="17" s="1"/>
  <c r="P21" i="17"/>
  <c r="P22" i="17"/>
  <c r="Q22" i="17" s="1"/>
  <c r="P23" i="17"/>
  <c r="Q23" i="17" s="1"/>
  <c r="P24" i="17"/>
  <c r="Q24" i="17" s="1"/>
  <c r="P25" i="17"/>
  <c r="Q25" i="17" s="1"/>
  <c r="P26" i="17"/>
  <c r="Q26" i="17" s="1"/>
  <c r="P27" i="17"/>
  <c r="Q27" i="17" s="1"/>
  <c r="P28" i="17"/>
  <c r="Q28" i="17" s="1"/>
  <c r="Q21" i="17"/>
  <c r="I16" i="17"/>
  <c r="I19" i="17"/>
  <c r="Y19" i="17"/>
  <c r="Z19" i="17" s="1"/>
  <c r="C30" i="11"/>
  <c r="A8" i="31"/>
  <c r="A8" i="34"/>
  <c r="A8" i="33"/>
  <c r="A8" i="32"/>
  <c r="A8" i="30"/>
  <c r="A8" i="29"/>
  <c r="A8" i="27"/>
  <c r="C30" i="34"/>
  <c r="C29" i="34"/>
  <c r="C31" i="34" s="1"/>
  <c r="C30" i="33"/>
  <c r="C29" i="33"/>
  <c r="C31" i="33" s="1"/>
  <c r="C30" i="32"/>
  <c r="C29" i="32"/>
  <c r="C31" i="32" s="1"/>
  <c r="C30" i="31"/>
  <c r="C29" i="31"/>
  <c r="C31" i="31" s="1"/>
  <c r="C30" i="30"/>
  <c r="C29" i="30"/>
  <c r="C31" i="30" s="1"/>
  <c r="C30" i="29"/>
  <c r="C29" i="29"/>
  <c r="C31" i="29" s="1"/>
  <c r="C30" i="28"/>
  <c r="C29" i="28"/>
  <c r="C31" i="28" s="1"/>
  <c r="C30" i="27"/>
  <c r="C29" i="27"/>
  <c r="C31" i="27" s="1"/>
  <c r="A8" i="15"/>
  <c r="A8" i="14"/>
  <c r="A8" i="13"/>
  <c r="A7" i="11"/>
  <c r="A8" i="10"/>
  <c r="A8" i="9"/>
  <c r="I17" i="17"/>
  <c r="I18" i="17"/>
  <c r="I20" i="17"/>
  <c r="I21" i="17"/>
  <c r="I22" i="17"/>
  <c r="I23" i="17"/>
  <c r="I24" i="17"/>
  <c r="I25" i="17"/>
  <c r="I26" i="17"/>
  <c r="I27" i="17"/>
  <c r="I28" i="17"/>
  <c r="I29" i="17"/>
  <c r="A17" i="17" l="1"/>
  <c r="A18" i="17" s="1"/>
  <c r="A19" i="17" s="1"/>
  <c r="A20" i="17" s="1"/>
  <c r="A21" i="17" s="1"/>
  <c r="Y28" i="17"/>
  <c r="Z28" i="17" s="1"/>
  <c r="Y27" i="17"/>
  <c r="Z27" i="17" s="1"/>
  <c r="Y26" i="17"/>
  <c r="Z26" i="17" s="1"/>
  <c r="Y25" i="17"/>
  <c r="Z25" i="17" s="1"/>
  <c r="Y24" i="17"/>
  <c r="Z24" i="17" s="1"/>
  <c r="Y23" i="17"/>
  <c r="Z23" i="17" s="1"/>
  <c r="Y22" i="17"/>
  <c r="Z22" i="17" s="1"/>
  <c r="Y21" i="17"/>
  <c r="Z21" i="17" s="1"/>
  <c r="Y20" i="17"/>
  <c r="Z20" i="17" s="1"/>
  <c r="Y18" i="17"/>
  <c r="Z18" i="17" s="1"/>
  <c r="Y17" i="17"/>
  <c r="Z17" i="17" s="1"/>
  <c r="Y16" i="17"/>
  <c r="Z16" i="17" s="1"/>
  <c r="C30" i="15" l="1"/>
  <c r="C29" i="15"/>
  <c r="C31" i="15" s="1"/>
  <c r="C30" i="14"/>
  <c r="C29" i="14"/>
  <c r="C31" i="14" s="1"/>
  <c r="C30" i="13"/>
  <c r="C29" i="13"/>
  <c r="C31" i="13" s="1"/>
  <c r="C29" i="11"/>
  <c r="C28" i="11"/>
  <c r="C30" i="10"/>
  <c r="C29" i="10"/>
  <c r="C31" i="10" s="1"/>
  <c r="C29" i="9"/>
  <c r="C31" i="9" s="1"/>
  <c r="C30" i="9"/>
</calcChain>
</file>

<file path=xl/sharedStrings.xml><?xml version="1.0" encoding="utf-8"?>
<sst xmlns="http://schemas.openxmlformats.org/spreadsheetml/2006/main" count="595" uniqueCount="187">
  <si>
    <t>Gestión de talento humano</t>
  </si>
  <si>
    <t>Gestión administrativa y financiera</t>
  </si>
  <si>
    <t>Gestión jurídica</t>
  </si>
  <si>
    <t xml:space="preserve">Gestión de control interno </t>
  </si>
  <si>
    <t>Todos</t>
  </si>
  <si>
    <t>DESCRIPCIÓN</t>
  </si>
  <si>
    <t>Gestión de la Calidad
Gestión de control interno
Gestión de auditorias
Gestión de asuntos disciplinarios</t>
  </si>
  <si>
    <t>Gestión clínica y seguridad del paciente
Gestión administrativa y financiera</t>
  </si>
  <si>
    <t>Entregar o brindar información  confidencial, o de manera erronea,  con relación a  la atención prestada a los usuarios a favor de terceros</t>
  </si>
  <si>
    <t>Gestión clínica y seguridad del paciente
Gestión social</t>
  </si>
  <si>
    <t>Participar en lavado de activos por desconocimiento de la destinación de pagos; es decir teniendo en cuenta el deber de pago de garantias firmadas por funcionarios de la entidad a terceros en calidad de prestamos de dinero, respaldados con el pago de salarios</t>
  </si>
  <si>
    <t>Realizar contratación para adquirir bienes o servicios innecesarios en busca del beneficio propio o a terceros</t>
  </si>
  <si>
    <t xml:space="preserve">Estudios previos o de factibilidad y pliegos y actos administrativos manipulados por personal interesado en el futuro del proceso de contratación (estableciendo necesidades inexistentes o aspectos que beneficien a una firma en particular) </t>
  </si>
  <si>
    <t>Adjudicar procesos de contratación sin el cumplimiento de los requisitos establecidos por norma u los estimados por la entidad para favoremiento propio o de terceros</t>
  </si>
  <si>
    <t>Filtración de información confidencial de la entidad para ser usada en perjucio o a favor de la entidad, propios y/o terceros</t>
  </si>
  <si>
    <t>* Favores politicos</t>
  </si>
  <si>
    <t>Presentación de documentos falsos para la postulación y/o vinculación  a la entidad y/o acceder a derechos prestacionales, presentación de cuentas de cobro</t>
  </si>
  <si>
    <t xml:space="preserve">* Falta de control en el manejo de la información solicitada
* Falta de principios y ética profesional
* Falta de oportunidad de verificación de información
* Error en la inclusión de novedades de nómina  </t>
  </si>
  <si>
    <t>* Acumulación Excesiva de documentos en las Oficinas.
* Ausencia de control de prestamo documental.   
* Inadecuada aplicación de la normatividad establecida, para la organización de documentos. 
* Falta de control en la  calidad de los registros creados. 
* Falta de seguiridad en el información. 
* Falta de back up de la información oficial de la Entidad. 
* No aplicación de procedimientos establecidos para la organización y custodia de los documentos. 
* Catastrofes naturales  y probocados (Incendios,  desastres naturales, inundaciones) virus informáticos Desactualización tecnológica * Alteración de Expediente por falta de control documental. 
* Eliminación de documentos sin control por parte de los funcionarios de la Entidad.</t>
  </si>
  <si>
    <t xml:space="preserve">* Perdida de memoria documental  de la Entidad.
* Imposibilidad de dar cumplimientos a los requerimientos normativos </t>
  </si>
  <si>
    <t xml:space="preserve">* Pérdida de los recursos, Investigaciones fiscales y disciplinarias </t>
  </si>
  <si>
    <t>Generar  no conformidades  afectando  el proceso de facturación, en busca de beneficios propios o generacion de perjucios a la entidad de forma involuntaria o voluntaria</t>
  </si>
  <si>
    <t>* Perdida o afectación de recursos economicos de la entidad
* Investgaciones y procesos disciplinarios, al funcionario y/o o la entidad</t>
  </si>
  <si>
    <t>Identificación del riesgo</t>
  </si>
  <si>
    <t>Valoración</t>
  </si>
  <si>
    <t>Monitoreo y Revisión</t>
  </si>
  <si>
    <t>Análisis del riesgo</t>
  </si>
  <si>
    <t>Valoración del riesgo</t>
  </si>
  <si>
    <t>2.2</t>
  </si>
  <si>
    <t>Riesgo Inherente</t>
  </si>
  <si>
    <t>Riesgo Residual</t>
  </si>
  <si>
    <t>Acciones asociadas al control</t>
  </si>
  <si>
    <t>A. Procesos / Objetivo</t>
  </si>
  <si>
    <t>B. Causa</t>
  </si>
  <si>
    <t>C. Riesgo</t>
  </si>
  <si>
    <t>D. Consecuencia</t>
  </si>
  <si>
    <t>E Probabilidad</t>
  </si>
  <si>
    <t>F. impacto</t>
  </si>
  <si>
    <t>G. Zona de riesgo</t>
  </si>
  <si>
    <t>NIVEL</t>
  </si>
  <si>
    <t>DESCRIPTOR</t>
  </si>
  <si>
    <t>FRECUENCIA</t>
  </si>
  <si>
    <t>Raro</t>
  </si>
  <si>
    <t>El evento puede ocurrir solo en circunstancias excepcionales</t>
  </si>
  <si>
    <t>No se cree que el evento pueda ocurrir. Sólo podría pasar algo así en circunstancias excepcionales (cada 5 a 30 años)</t>
  </si>
  <si>
    <t>Improbable</t>
  </si>
  <si>
    <t>El evento puede ocurrir  en algún  momento.</t>
  </si>
  <si>
    <t>No se espera que ocurra o que se repita, pero potencialmente podría pasar (cada 2 a 5 años)</t>
  </si>
  <si>
    <t>Posible</t>
  </si>
  <si>
    <t>uno a dos años</t>
  </si>
  <si>
    <t>Probable</t>
  </si>
  <si>
    <t>El evento probablemente ocurrirá en la mayoría de las circunstancias.</t>
  </si>
  <si>
    <t>Casi Seguro</t>
  </si>
  <si>
    <t>Se espera que el evento ocurra en la mayoría de las circunstancias.</t>
  </si>
  <si>
    <t>“Se espera que ocurra y se repita en cortos períodos de tiempo (todas las semanas o meses)</t>
  </si>
  <si>
    <t>PROBABILIDAD</t>
  </si>
  <si>
    <t>Insignificante</t>
  </si>
  <si>
    <t>Gestión y corrupción: Si el hecho llegara a presentarse, tendría consecuencias o efectos mínimos sobre los procesos.</t>
  </si>
  <si>
    <t>Asistenciales: Pacientes sin daño ni aumento del nivel de cuidados o estadía</t>
  </si>
  <si>
    <t>Menor</t>
  </si>
  <si>
    <t>Gestión y corrupción: Si el hecho llegara a presentarse, tendría bajo impacto o efecto sobre los procesos.</t>
  </si>
  <si>
    <t>Asistenciales: Pacientes que requieren mayor nivel de cuidados incluyendo: Primeros auxilios, Nueva evaluación, Estudios adicionales, Derivación a otro médico</t>
  </si>
  <si>
    <t>Moderado</t>
  </si>
  <si>
    <t>Gestión y corrupción: Si el hecho llegara a presentarse, tendría mediana consecuencias o efectos sobre los procesos.</t>
  </si>
  <si>
    <t>Asistenciales: Pacientes con reducción permanente y significativa de función (sensitiva, motora, fisiológica o psicológica) no relacionada con el curso natural de la enfermedad y que difiere de la evolución esperada o que requiere aumento del tiempo de internación como consecuencia del incidente o intervención quirúrgica</t>
  </si>
  <si>
    <t>Mayor</t>
  </si>
  <si>
    <t>Gestión y corrupción: Si el hecho llegara a presentarse, tendría altas consecuencias o efectos sobre los procesos.</t>
  </si>
  <si>
    <t>Asistenciales: Pacientes con pérdida mayor y permanente de función (sensitiva, motora, fisiológica o psicológica) no relacionada con el curso natural de la enfermedad y que difiere de la evolución esperada</t>
  </si>
  <si>
    <t>Catastrófico</t>
  </si>
  <si>
    <t>Gestión y corrupción: Si el hecho llegara a presentarse, tendría desastrosas consecuencias o efectos sobre los procesos.</t>
  </si>
  <si>
    <t>Asistenciales: Muerte no relacionada con el curso natural de la enfermedad y que difiere de la evolución esperada</t>
  </si>
  <si>
    <t>IMPACTO</t>
  </si>
  <si>
    <t>Clasificación del Riesgo</t>
  </si>
  <si>
    <t>Total preguntas negativas</t>
  </si>
  <si>
    <t>Total preguntas afirmativas</t>
  </si>
  <si>
    <t>¿Afectar la imagen nacional?</t>
  </si>
  <si>
    <t>¿Afectar la imagen regional?</t>
  </si>
  <si>
    <t>¿Ocasionar lesiones físicas o pérdida de vidas humanas?</t>
  </si>
  <si>
    <t>¿Generar pérdida de credibilidad del sector?</t>
  </si>
  <si>
    <t>¿Dar lugar a procesos penales?</t>
  </si>
  <si>
    <t>¿Dar lugar a procesos fiscales?</t>
  </si>
  <si>
    <t>¿Dar lugar a procesos disciplinarios?</t>
  </si>
  <si>
    <t>¿Dar lugar a procesos sancionatorios?</t>
  </si>
  <si>
    <t>¿Generar intervención de los órganos de control, de la Fiscalía, u otro ente?</t>
  </si>
  <si>
    <t>¿Generar pérdida de información de la Entidad?</t>
  </si>
  <si>
    <t>¿Dar lugar al detrimento de calidad de vida de la comunidad por la pérdida del bien o servicios o los recursos públicos?</t>
  </si>
  <si>
    <t>¿Afectar la generación de los productos o la prestación de servicios?</t>
  </si>
  <si>
    <t>¿Generar pérdida de recursos económicos?</t>
  </si>
  <si>
    <t>¿Generar pérdida de confianza de la Entidad, afectando su reputación?</t>
  </si>
  <si>
    <t>¿Afectar el cumplimiento de la misión del sector al que pertenece la Entidad?</t>
  </si>
  <si>
    <t>¿Afectar el cumplimiento de misión de la Entidad?</t>
  </si>
  <si>
    <t>¿Afectar el cumplimiento de metas y objetivos de la dependencia?</t>
  </si>
  <si>
    <t>¿Afectar al grupo de funcionarios del proceso?</t>
  </si>
  <si>
    <t>No</t>
  </si>
  <si>
    <t>Sí</t>
  </si>
  <si>
    <t>Respuesta</t>
  </si>
  <si>
    <t>Pregunta: Si el riesgo de corrupción se materializa podría...</t>
  </si>
  <si>
    <t>No.</t>
  </si>
  <si>
    <t>Formato para determinar el Impacto</t>
  </si>
  <si>
    <t>ID. RIESGO</t>
  </si>
  <si>
    <t>H. Controles</t>
  </si>
  <si>
    <t>I. Probabiliad</t>
  </si>
  <si>
    <t>J. Impacto</t>
  </si>
  <si>
    <t>L  Periodo de ejecución</t>
  </si>
  <si>
    <t>M. Acciones</t>
  </si>
  <si>
    <t xml:space="preserve">N. Registro: </t>
  </si>
  <si>
    <t xml:space="preserve">O. Fecha </t>
  </si>
  <si>
    <t xml:space="preserve">P. Acciones: </t>
  </si>
  <si>
    <t xml:space="preserve">Q. Responsables: </t>
  </si>
  <si>
    <t xml:space="preserve">R. Indicador: </t>
  </si>
  <si>
    <t>control interno</t>
  </si>
  <si>
    <t>Puede ocurrir ocasionalmente. Ha ocurrido en el pasado y es posible que vuelva a pasar (cada año)</t>
  </si>
  <si>
    <t>Probablemente ocurrirá y se repetirá en muchas circunstancias (varias veces al año)</t>
  </si>
  <si>
    <t>Viciar los inventarios de los medicamentos, dispositivos médicos, equipos, suministros, bienes muebles e inmuebles de la entidad para favorecimiento propio o a terceros</t>
  </si>
  <si>
    <t>Gestión administrativa y financiera
Gestión clinica y seguirdad en el paciente</t>
  </si>
  <si>
    <t>Ignorar o evadir los actos de corrrupcuón o irregularidades administrativas que se presentan al interior de la entidad para favorecimiento propio o de terceros</t>
  </si>
  <si>
    <t>GESTIÓN CLINICA</t>
  </si>
  <si>
    <t>Originar en los documentos/información producidos por la Entidad en el desarrollo de sus procesos, la perdida de temporal o permanente y/o deterioro de los documentos/información de manera intencional  con el fin de generar perjuicios o beneficios propios o a terceros</t>
  </si>
  <si>
    <t>Gestión administrativa administrativa</t>
  </si>
  <si>
    <t>CALIDAD</t>
  </si>
  <si>
    <t>TH</t>
  </si>
  <si>
    <t>JURID</t>
  </si>
  <si>
    <t>Pago, recibo de Dadivas o conflicto de interesas para la no generación de reportes o respuesta de requerimientos y hallazgos para beneficio propio o a terceros sobre toma de decisiones, presentación de resultados, seguimientos a funciones y actividades</t>
  </si>
  <si>
    <t>AUD CTA MED</t>
  </si>
  <si>
    <t>ADM</t>
  </si>
  <si>
    <t>Perdida o adulteración de información debido a sistemas O o equipos tecnologicos susceptibles de manipulación o ataques ciberneticos</t>
  </si>
  <si>
    <t>K. Zona de riesgo</t>
  </si>
  <si>
    <t>inadecuada selección de personal y sin el cumplimiento de requisitos o procedimientos establecidos por la entidad para beneficio propio o de terceros</t>
  </si>
  <si>
    <t>Establecer procesos de contratación controlados</t>
  </si>
  <si>
    <t>Adquisición de firewall
Seguimiento al estado de funcionamiento de los equipos</t>
  </si>
  <si>
    <t>Realizar seguimiento al control de inventarios</t>
  </si>
  <si>
    <t>Controlar las adquisiciones PAA
Control al presupuesto estimado</t>
  </si>
  <si>
    <t>*Sanciones legales 
*Pérdidas economicas
*Perdida de transparencia. 
* Reprocesos</t>
  </si>
  <si>
    <t xml:space="preserve">* Vinculación de personal no idoneo para la Entidad
* Sanciones a la Entidad de tipo disciplinario, fiscal entre otros
</t>
  </si>
  <si>
    <t>* Perdida de seguridad , confiable e integridad de la información. 
* No generación de la informacion presupuestal 
* Fuga de información privilegiada y posibles sanciones. 
* Reprocesos, perdidas económicas y posibles sanciones a la entidad y/o servidores responsables.</t>
  </si>
  <si>
    <t xml:space="preserve">*Ataque externo a las redes de los sistemas de información de la entidad. 
*Intervención indebida de un(os) servidor(es) público(s) para alterar el sistema y/o borrar información
*Ausencia de politicas y procedimientos  de seguridad de la información. 
*No tener los recursos tecnologicos para reproducir  la informacion. </t>
  </si>
  <si>
    <t>* No hay control de rotación de inventarios 
*Falta de control o seguridad en el manejo de los recursos por cada responsable de inventario 
* Salida de mercancía y o bienes sin autorización 
* Realización de préstamos de mercancía desde y hacia otras entidades sin autorización de las subgerencias</t>
  </si>
  <si>
    <t xml:space="preserve">* Detrimento Patrimonial 
* Afectacion en la prestación de servicios, ejecución de actividades
* Pérdida de los recursos, Investigaciones fiscales y disciplinarias </t>
  </si>
  <si>
    <t>* Intereses particulales 
* Procesos de contratación sin control y planeacón</t>
  </si>
  <si>
    <t>* No identificar claramente las necesidades de la  contratación que se requieran en el Departamento.
 * Falta de control en la identificación de necesidades</t>
  </si>
  <si>
    <t>* Los procesos que surjan en virtud de esos estudios previos pueden irse a desiertos o se puede adjundicar un proceso y en la ejecución se de un incumplimiento
* Sanciones, procesos disicplinarios y juridicos a funcionarios y la Entidad
* Perdida de confianza en los procesos contractuales y la Entidad</t>
  </si>
  <si>
    <t>* Busca de beneficios popios o a terceros
* Falta de control al cumplimiento de requisitos establecidos</t>
  </si>
  <si>
    <t>*Mala imagen de la entidad
*Sanciones legales 
*Pérdidas economicas
*Perdida de transparencia</t>
  </si>
  <si>
    <t>*Falta de ética en el equipo de control interno. 
*Presiones al interior de la entidad para el no reporte de irregularidades</t>
  </si>
  <si>
    <t>*Investigaciones de tipo  disciplinario , responsabilidad fiscal y penal. 
*Pérdida de imagen institucional. 
*Pérdida de credibilidad al interior de la entidad en el ejercicio del control interno.</t>
  </si>
  <si>
    <t>* Intereses particulares
* Desconocimiento o falta de capacitación para el manejo de la información
* Brindar información no acorde a los alcances del cargo o sus funciones asignadas.</t>
  </si>
  <si>
    <t>* Perdida de confianza 
* Afectación a la imagen de la Entidad
* PQRS por parte de los usuarios</t>
  </si>
  <si>
    <t>* Intereses particulares
* Desconocimiento o falta de capacitación en el proceo</t>
  </si>
  <si>
    <t>* Intereses particulales 
* No determinación de las espeficaciones y caracteristicas del equipo auditor
* Falta de capacitación para el manejo de generación de reportes, requerimientos, hallazgos</t>
  </si>
  <si>
    <t>* investigación disciplinaria
* Información sesgada y fuera de la realidad
* Incumplimiento de requerimientos técnicos, legales, adminisrativos y demás que apliquen a la Entidad
* Toma de decisiones erroneas</t>
  </si>
  <si>
    <t>* Conflicto de intereses
* Intereses particulares
* Canales de comunicaicón inadecuados o no establecidos
+ Ausencia de controles para el manejo, cuidado y seguridad de la información</t>
  </si>
  <si>
    <t>* Manipulación de la información en contra de la entidad
* Favoremiento a terceros
* Perdida de control sobre la información generada por la Entidad
* Perdida de confianza en los funcionarios</t>
  </si>
  <si>
    <t xml:space="preserve">* Perdida de imagenn y confidencialidad
* No tener  acceso a los servicios y productos de entidades financieras.
* Investigaciones penales, fiscales y disciplinarias </t>
  </si>
  <si>
    <t>* Establecer controles para la verificación de documentación
* Realizar seguimiento a los reportes de novedades de nomina</t>
  </si>
  <si>
    <t>Generar conciencia en los funcionarios de la Entidad</t>
  </si>
  <si>
    <t>Capacitación y sensibilización a los funcionarios</t>
  </si>
  <si>
    <t>Capacitación
Determinación de parametros y controles</t>
  </si>
  <si>
    <t>Controles para cuidado, prestamo y almacenamiento de documentación</t>
  </si>
  <si>
    <t>identificar los canales y medios de comunicación para la divulgación y manejo de la informaicón</t>
  </si>
  <si>
    <t>Controles administrativos</t>
  </si>
  <si>
    <t>Elaborar documento donde se establecen actividades y formas de verificación de la documentación y reportes de nómina</t>
  </si>
  <si>
    <t>Documentos elaborados
Evidencia de su aplicacón</t>
  </si>
  <si>
    <t>Abril
Agosto
Dicembre</t>
  </si>
  <si>
    <t>Junio
Diciembre</t>
  </si>
  <si>
    <t>Elaborar documento donde se establecen actividades y parametros para selección y contratación de personañ</t>
  </si>
  <si>
    <t>Adquisición de Firewall
Seguimiento a cumplimiento de mantenimientos preventivos
Seguimiento a disponibilidad de elementos, insumos, y equipos para cumplimiento de mantenimientos</t>
  </si>
  <si>
    <t>Seguimiento a cronograma de mantenimientos
Inventarios de elementos, insumos y equipos para cumplimiento de los mantenimientos
Compra de Firewall</t>
  </si>
  <si>
    <t>Marzo
Junio
Septiembre
Diciembre</t>
  </si>
  <si>
    <t xml:space="preserve">Seguimiento a la actualización de inventarios
Establecer puntos de control para los inventarios
</t>
  </si>
  <si>
    <t>Inventarios</t>
  </si>
  <si>
    <t>Identificar las compras realizadas no contempladas en el PAA o en la formulación del presupuesto</t>
  </si>
  <si>
    <t>PAA, presupuesto, compras, contratos</t>
  </si>
  <si>
    <t>hacer seguimienot al cumplimiento de lo establecido en el  documento donde se establecen actividades y parametros para los procesos de contratación</t>
  </si>
  <si>
    <t>Realizar revisión aleatoria de los procesos cotractuales vigentes con el fin de verificar el cumplimiento de requisitos</t>
  </si>
  <si>
    <t>Informe de la revisión realizada</t>
  </si>
  <si>
    <t>Desarrollar un cronograma de capacitaciones para la sensibilización del personal</t>
  </si>
  <si>
    <t>Cronograma de capacitaciones y su cumplimiento</t>
  </si>
  <si>
    <t>Desarrollar un cronograma de capacitaciones para la sensibilización del personal
Implementacíón de controles e identificación de fallas y personal recurrente en las fallas</t>
  </si>
  <si>
    <t xml:space="preserve">Determinar perfiles, condiciones  y caracteristicas del equipo de auditores internos y externos
Desarrollar un cronograma de capacitaciones
</t>
  </si>
  <si>
    <t>docuemento de caracterización de auditores internos y externos
Cronograma de capacitaciones y su cumplimiento</t>
  </si>
  <si>
    <t>Adquirir sistemas de control y manejo de la documentación
Desarrollo de politica de gestión documental por medio del cumplimiento de plan de trabajo</t>
  </si>
  <si>
    <t>Plan de trabajo con los respectivos avances para el desarrollo e implementación de polictica de gestión documental
Implementación de sistmas de control y manejo de la documentación</t>
  </si>
  <si>
    <t>Elaboración de documento en el cual se determinen los canales y medidos de comunicación para la divulgación y manejo de la informaicón</t>
  </si>
  <si>
    <t>Documento eleborado y aplicado</t>
  </si>
  <si>
    <t>Solicitar a todo tercero beneficiario de pago por concepto de garantia de prestamo de dinero a funcionarios, declaración juramentada del manejo y obteción de activos que no sean provenientes de lavado de activos, financiación al terrorismo o delitos</t>
  </si>
  <si>
    <t>Desarrollo de formato para declaración juramentada aplicado a terceros beneficiados de pagos emitidos por la Entida</t>
  </si>
  <si>
    <t>DEPARTAMENTO DEL GUAVIARE
EMPRESA SOCIAL DEL ESTADO HOSPITAL SAN JOSE DEL GUAVIARE
NIT. 832001966-2      CODIGO DE PRESTADOR 95  001 0 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</si>
</sst>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0">
    <xf numFmtId="0" fontId="0" fillId="0" borderId="0" xfId="0"/>
    <xf numFmtId="0" fontId="0" fillId="7" borderId="0" xfId="0" applyFill="1"/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justify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0" fillId="7" borderId="0" xfId="0" applyFill="1" applyBorder="1"/>
    <xf numFmtId="0" fontId="6" fillId="7" borderId="0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1" fillId="0" borderId="0" xfId="2" applyFont="1"/>
    <xf numFmtId="0" fontId="3" fillId="0" borderId="2" xfId="2" applyFont="1" applyBorder="1"/>
    <xf numFmtId="0" fontId="3" fillId="0" borderId="3" xfId="2" applyFont="1" applyBorder="1"/>
    <xf numFmtId="0" fontId="1" fillId="0" borderId="2" xfId="2" applyFont="1" applyBorder="1"/>
    <xf numFmtId="0" fontId="1" fillId="0" borderId="2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2" fillId="7" borderId="0" xfId="0" applyFont="1" applyFill="1" applyBorder="1" applyAlignment="1">
      <alignment vertical="center" wrapText="1"/>
    </xf>
    <xf numFmtId="0" fontId="13" fillId="7" borderId="0" xfId="0" applyFont="1" applyFill="1"/>
    <xf numFmtId="0" fontId="14" fillId="0" borderId="0" xfId="2" applyFont="1"/>
    <xf numFmtId="0" fontId="2" fillId="7" borderId="0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justify" vertical="center" wrapText="1"/>
    </xf>
    <xf numFmtId="0" fontId="0" fillId="6" borderId="2" xfId="0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8" borderId="2" xfId="2" applyFont="1" applyFill="1" applyBorder="1" applyAlignment="1">
      <alignment horizontal="center" vertical="center"/>
    </xf>
    <xf numFmtId="0" fontId="11" fillId="9" borderId="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0" fillId="7" borderId="0" xfId="0" applyFill="1" applyProtection="1">
      <protection hidden="1"/>
    </xf>
    <xf numFmtId="0" fontId="2" fillId="7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0" fontId="5" fillId="6" borderId="6" xfId="0" applyFont="1" applyFill="1" applyBorder="1" applyAlignment="1" applyProtection="1">
      <alignment horizontal="center" vertical="center" wrapText="1"/>
      <protection hidden="1"/>
    </xf>
    <xf numFmtId="0" fontId="5" fillId="6" borderId="7" xfId="0" applyFont="1" applyFill="1" applyBorder="1" applyAlignment="1" applyProtection="1">
      <alignment horizontal="center" vertical="center" wrapText="1"/>
      <protection hidden="1"/>
    </xf>
    <xf numFmtId="0" fontId="5" fillId="6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/>
      <protection hidden="1"/>
    </xf>
    <xf numFmtId="0" fontId="5" fillId="6" borderId="8" xfId="0" applyFont="1" applyFill="1" applyBorder="1" applyAlignment="1" applyProtection="1">
      <alignment horizontal="center" vertical="center" wrapText="1"/>
      <protection hidden="1"/>
    </xf>
    <xf numFmtId="0" fontId="5" fillId="6" borderId="9" xfId="0" applyFont="1" applyFill="1" applyBorder="1" applyAlignment="1" applyProtection="1">
      <alignment horizontal="center" vertical="center" wrapText="1"/>
      <protection hidden="1"/>
    </xf>
    <xf numFmtId="0" fontId="5" fillId="6" borderId="10" xfId="0" applyFont="1" applyFill="1" applyBorder="1" applyAlignment="1" applyProtection="1">
      <alignment horizontal="center" vertical="center" wrapText="1"/>
      <protection hidden="1"/>
    </xf>
    <xf numFmtId="0" fontId="5" fillId="6" borderId="9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vertical="center" wrapText="1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5" fillId="4" borderId="12" xfId="0" applyFont="1" applyFill="1" applyBorder="1" applyAlignment="1" applyProtection="1">
      <alignment horizontal="center" vertical="center" wrapText="1"/>
      <protection hidden="1"/>
    </xf>
    <xf numFmtId="0" fontId="4" fillId="10" borderId="2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0" fontId="4" fillId="10" borderId="2" xfId="0" applyFont="1" applyFill="1" applyBorder="1" applyAlignment="1" applyProtection="1">
      <alignment vertical="center" wrapText="1"/>
      <protection hidden="1"/>
    </xf>
    <xf numFmtId="0" fontId="4" fillId="10" borderId="2" xfId="0" applyFont="1" applyFill="1" applyBorder="1" applyAlignment="1" applyProtection="1">
      <alignment horizontal="justify" vertical="center" wrapText="1"/>
      <protection hidden="1"/>
    </xf>
    <xf numFmtId="1" fontId="4" fillId="0" borderId="2" xfId="0" applyNumberFormat="1" applyFont="1" applyBorder="1" applyAlignment="1" applyProtection="1">
      <alignment horizontal="center" vertical="center" wrapText="1"/>
      <protection hidden="1"/>
    </xf>
    <xf numFmtId="0" fontId="9" fillId="0" borderId="2" xfId="1" applyFont="1" applyBorder="1" applyAlignment="1" applyProtection="1">
      <alignment vertical="center" wrapText="1"/>
      <protection hidden="1"/>
    </xf>
    <xf numFmtId="17" fontId="4" fillId="0" borderId="2" xfId="0" applyNumberFormat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Protection="1">
      <protection hidden="1"/>
    </xf>
  </cellXfs>
  <cellStyles count="3">
    <cellStyle name="Normal" xfId="0" builtinId="0"/>
    <cellStyle name="Normal 2" xfId="1"/>
    <cellStyle name="Normal 3" xfId="2"/>
  </cellStyles>
  <dxfs count="24"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hyperlink" Target="#'Mapa de riesgos v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Mapa de riesgos v2'!A1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46383</xdr:colOff>
      <xdr:row>11</xdr:row>
      <xdr:rowOff>245165</xdr:rowOff>
    </xdr:from>
    <xdr:to>
      <xdr:col>12</xdr:col>
      <xdr:colOff>686463</xdr:colOff>
      <xdr:row>23</xdr:row>
      <xdr:rowOff>2761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044" y="1318591"/>
          <a:ext cx="6205993" cy="2801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26383" y="149442"/>
          <a:ext cx="1006199" cy="811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501650</xdr:colOff>
      <xdr:row>6</xdr:row>
      <xdr:rowOff>57150</xdr:rowOff>
    </xdr:from>
    <xdr:to>
      <xdr:col>7</xdr:col>
      <xdr:colOff>612140</xdr:colOff>
      <xdr:row>11</xdr:row>
      <xdr:rowOff>95886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49950" y="118745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1</xdr:row>
      <xdr:rowOff>149442</xdr:rowOff>
    </xdr:from>
    <xdr:to>
      <xdr:col>3</xdr:col>
      <xdr:colOff>1514060</xdr:colOff>
      <xdr:row>6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1</xdr:row>
      <xdr:rowOff>149442</xdr:rowOff>
    </xdr:from>
    <xdr:to>
      <xdr:col>3</xdr:col>
      <xdr:colOff>1514060</xdr:colOff>
      <xdr:row>6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1</xdr:row>
      <xdr:rowOff>177800</xdr:rowOff>
    </xdr:from>
    <xdr:to>
      <xdr:col>1</xdr:col>
      <xdr:colOff>442227</xdr:colOff>
      <xdr:row>5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1</xdr:row>
      <xdr:rowOff>149442</xdr:rowOff>
    </xdr:from>
    <xdr:to>
      <xdr:col>3</xdr:col>
      <xdr:colOff>1514060</xdr:colOff>
      <xdr:row>6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438150</xdr:colOff>
      <xdr:row>6</xdr:row>
      <xdr:rowOff>196850</xdr:rowOff>
    </xdr:from>
    <xdr:to>
      <xdr:col>7</xdr:col>
      <xdr:colOff>548640</xdr:colOff>
      <xdr:row>10</xdr:row>
      <xdr:rowOff>140336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886450" y="132715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35899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35899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38735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35899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501650</xdr:colOff>
      <xdr:row>7</xdr:row>
      <xdr:rowOff>88900</xdr:rowOff>
    </xdr:from>
    <xdr:to>
      <xdr:col>7</xdr:col>
      <xdr:colOff>612140</xdr:colOff>
      <xdr:row>10</xdr:row>
      <xdr:rowOff>45086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49950" y="142875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514350</xdr:colOff>
      <xdr:row>6</xdr:row>
      <xdr:rowOff>101600</xdr:rowOff>
    </xdr:from>
    <xdr:to>
      <xdr:col>7</xdr:col>
      <xdr:colOff>624840</xdr:colOff>
      <xdr:row>10</xdr:row>
      <xdr:rowOff>127636</xdr:rowOff>
    </xdr:to>
    <xdr:sp macro="" textlink="">
      <xdr:nvSpPr>
        <xdr:cNvPr id="8" name="Llamada rectangular redondeada 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62650" y="123190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450850</xdr:colOff>
      <xdr:row>5</xdr:row>
      <xdr:rowOff>139700</xdr:rowOff>
    </xdr:from>
    <xdr:to>
      <xdr:col>7</xdr:col>
      <xdr:colOff>561340</xdr:colOff>
      <xdr:row>9</xdr:row>
      <xdr:rowOff>146686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899150" y="106045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527050</xdr:colOff>
      <xdr:row>6</xdr:row>
      <xdr:rowOff>34924</xdr:rowOff>
    </xdr:from>
    <xdr:to>
      <xdr:col>7</xdr:col>
      <xdr:colOff>637540</xdr:colOff>
      <xdr:row>11</xdr:row>
      <xdr:rowOff>73660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75350" y="1165224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6</xdr:row>
      <xdr:rowOff>180974</xdr:rowOff>
    </xdr:from>
    <xdr:to>
      <xdr:col>7</xdr:col>
      <xdr:colOff>548640</xdr:colOff>
      <xdr:row>11</xdr:row>
      <xdr:rowOff>60960</xdr:rowOff>
    </xdr:to>
    <xdr:sp macro="" textlink="">
      <xdr:nvSpPr>
        <xdr:cNvPr id="2" name="Llamada rectangular redondeada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886450" y="180974"/>
          <a:ext cx="2682240" cy="101663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7211" y="149442"/>
          <a:ext cx="10061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247650</xdr:colOff>
      <xdr:row>0</xdr:row>
      <xdr:rowOff>177800</xdr:rowOff>
    </xdr:from>
    <xdr:to>
      <xdr:col>10</xdr:col>
      <xdr:colOff>1253849</xdr:colOff>
      <xdr:row>5</xdr:row>
      <xdr:rowOff>68804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77800"/>
          <a:ext cx="1006199" cy="811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7211" y="149442"/>
          <a:ext cx="10061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190501</xdr:colOff>
      <xdr:row>1</xdr:row>
      <xdr:rowOff>50800</xdr:rowOff>
    </xdr:from>
    <xdr:to>
      <xdr:col>1</xdr:col>
      <xdr:colOff>535957</xdr:colOff>
      <xdr:row>4</xdr:row>
      <xdr:rowOff>12700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34950"/>
          <a:ext cx="637556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387350</xdr:colOff>
      <xdr:row>6</xdr:row>
      <xdr:rowOff>101600</xdr:rowOff>
    </xdr:from>
    <xdr:to>
      <xdr:col>7</xdr:col>
      <xdr:colOff>497840</xdr:colOff>
      <xdr:row>11</xdr:row>
      <xdr:rowOff>140336</xdr:rowOff>
    </xdr:to>
    <xdr:sp macro="" textlink="">
      <xdr:nvSpPr>
        <xdr:cNvPr id="5" name="Llamada rectangular redondeada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835650" y="120650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6</xdr:row>
      <xdr:rowOff>57150</xdr:rowOff>
    </xdr:from>
    <xdr:to>
      <xdr:col>7</xdr:col>
      <xdr:colOff>605790</xdr:colOff>
      <xdr:row>11</xdr:row>
      <xdr:rowOff>95886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43600" y="116205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508000</xdr:colOff>
      <xdr:row>6</xdr:row>
      <xdr:rowOff>6350</xdr:rowOff>
    </xdr:from>
    <xdr:to>
      <xdr:col>7</xdr:col>
      <xdr:colOff>618490</xdr:colOff>
      <xdr:row>10</xdr:row>
      <xdr:rowOff>636</xdr:rowOff>
    </xdr:to>
    <xdr:sp macro="" textlink="">
      <xdr:nvSpPr>
        <xdr:cNvPr id="8" name="Llamada rectangular redondeada 7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56300" y="113665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482600</xdr:colOff>
      <xdr:row>6</xdr:row>
      <xdr:rowOff>31750</xdr:rowOff>
    </xdr:from>
    <xdr:to>
      <xdr:col>7</xdr:col>
      <xdr:colOff>593090</xdr:colOff>
      <xdr:row>11</xdr:row>
      <xdr:rowOff>70486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30900" y="116205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1</xdr:row>
      <xdr:rowOff>149442</xdr:rowOff>
    </xdr:from>
    <xdr:to>
      <xdr:col>3</xdr:col>
      <xdr:colOff>1514060</xdr:colOff>
      <xdr:row>6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1</xdr:row>
      <xdr:rowOff>149442</xdr:rowOff>
    </xdr:from>
    <xdr:to>
      <xdr:col>3</xdr:col>
      <xdr:colOff>1514060</xdr:colOff>
      <xdr:row>6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1</xdr:row>
      <xdr:rowOff>177800</xdr:rowOff>
    </xdr:from>
    <xdr:to>
      <xdr:col>1</xdr:col>
      <xdr:colOff>442227</xdr:colOff>
      <xdr:row>5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1</xdr:row>
      <xdr:rowOff>149442</xdr:rowOff>
    </xdr:from>
    <xdr:to>
      <xdr:col>3</xdr:col>
      <xdr:colOff>1514060</xdr:colOff>
      <xdr:row>6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495300</xdr:colOff>
      <xdr:row>6</xdr:row>
      <xdr:rowOff>114300</xdr:rowOff>
    </xdr:from>
    <xdr:to>
      <xdr:col>7</xdr:col>
      <xdr:colOff>605790</xdr:colOff>
      <xdr:row>11</xdr:row>
      <xdr:rowOff>153036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43600" y="124460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35899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35899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38735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35899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6</xdr:row>
      <xdr:rowOff>107950</xdr:rowOff>
    </xdr:from>
    <xdr:to>
      <xdr:col>7</xdr:col>
      <xdr:colOff>529590</xdr:colOff>
      <xdr:row>11</xdr:row>
      <xdr:rowOff>146686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867400" y="123825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88900</xdr:colOff>
      <xdr:row>0</xdr:row>
      <xdr:rowOff>177800</xdr:rowOff>
    </xdr:from>
    <xdr:to>
      <xdr:col>1</xdr:col>
      <xdr:colOff>442227</xdr:colOff>
      <xdr:row>4</xdr:row>
      <xdr:rowOff>44450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77800"/>
          <a:ext cx="645427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507861</xdr:colOff>
      <xdr:row>0</xdr:row>
      <xdr:rowOff>149442</xdr:rowOff>
    </xdr:from>
    <xdr:to>
      <xdr:col>3</xdr:col>
      <xdr:colOff>1514060</xdr:colOff>
      <xdr:row>5</xdr:row>
      <xdr:rowOff>50109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48161" y="149442"/>
          <a:ext cx="2899" cy="821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533400</xdr:colOff>
      <xdr:row>6</xdr:row>
      <xdr:rowOff>0</xdr:rowOff>
    </xdr:from>
    <xdr:to>
      <xdr:col>7</xdr:col>
      <xdr:colOff>643890</xdr:colOff>
      <xdr:row>11</xdr:row>
      <xdr:rowOff>38736</xdr:rowOff>
    </xdr:to>
    <xdr:sp macro="" textlink="">
      <xdr:nvSpPr>
        <xdr:cNvPr id="7" name="Llamada rectangular redondeada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981700" y="1130300"/>
          <a:ext cx="2682240" cy="1175386"/>
        </a:xfrm>
        <a:prstGeom prst="wedgeRoundRectCallout">
          <a:avLst>
            <a:gd name="adj1" fmla="val -71653"/>
            <a:gd name="adj2" fmla="val -9225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200">
              <a:solidFill>
                <a:sysClr val="windowText" lastClr="000000"/>
              </a:solidFill>
            </a:rPr>
            <a:t>Para</a:t>
          </a:r>
          <a:r>
            <a:rPr lang="es-CO" sz="1200" baseline="0">
              <a:solidFill>
                <a:sysClr val="windowText" lastClr="000000"/>
              </a:solidFill>
            </a:rPr>
            <a:t> regresar al </a:t>
          </a:r>
          <a:r>
            <a:rPr lang="es-CO" sz="1400" b="1" i="0" baseline="0">
              <a:solidFill>
                <a:sysClr val="windowText" lastClr="000000"/>
              </a:solidFill>
            </a:rPr>
            <a:t>Análisis de los Riesgos</a:t>
          </a:r>
          <a:r>
            <a:rPr lang="es-CO" sz="1400" b="1" i="1" baseline="0">
              <a:solidFill>
                <a:sysClr val="windowText" lastClr="000000"/>
              </a:solidFill>
            </a:rPr>
            <a:t> </a:t>
          </a:r>
          <a:r>
            <a:rPr lang="es-CO" sz="1200" baseline="0">
              <a:solidFill>
                <a:sysClr val="windowText" lastClr="000000"/>
              </a:solidFill>
            </a:rPr>
            <a:t>de </a:t>
          </a:r>
          <a:r>
            <a:rPr lang="es-CO" sz="1200" i="1" baseline="0">
              <a:solidFill>
                <a:sysClr val="windowText" lastClr="000000"/>
              </a:solidFill>
            </a:rPr>
            <a:t>click </a:t>
          </a:r>
          <a:r>
            <a:rPr lang="es-CO" sz="1200" baseline="0">
              <a:solidFill>
                <a:sysClr val="windowText" lastClr="000000"/>
              </a:solidFill>
            </a:rPr>
            <a:t>sobre  este diálogo ¡Gracias!</a:t>
          </a:r>
          <a:endParaRPr lang="es-CO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%20paz/Hospital/RIESGOS/RIESGOS/MAPA%20DE%20RIESGOS%202018%20%20HSJ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oslanders\AppData\Local\Microsoft\Windows\INetCache\Content.Outlook\5K9YZD10\Formato%20Estrategia%20de%20Racionaliz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Mapa Riesgos"/>
      <sheetName val="AnálisisRC"/>
      <sheetName val="F_Controles"/>
      <sheetName val="Matriz Riesgos de Corrupción"/>
      <sheetName val="GT"/>
      <sheetName val="GT1"/>
      <sheetName val="GT2"/>
      <sheetName val="GT3"/>
      <sheetName val="GT4"/>
      <sheetName val="GF"/>
      <sheetName val="GF1"/>
      <sheetName val="GF2"/>
      <sheetName val="GF3"/>
      <sheetName val="GF4"/>
      <sheetName val="GF5"/>
      <sheetName val="DE"/>
      <sheetName val="DE1"/>
      <sheetName val="DE2"/>
      <sheetName val="DE3"/>
      <sheetName val="GC"/>
      <sheetName val="GC1"/>
      <sheetName val="GC2"/>
      <sheetName val="GC3"/>
      <sheetName val="GC4"/>
      <sheetName val="GI"/>
      <sheetName val="GI 1"/>
      <sheetName val="GI 2"/>
      <sheetName val="GCE"/>
      <sheetName val="GCE1"/>
      <sheetName val="Hoja11"/>
    </sheetNames>
    <sheetDataSet>
      <sheetData sheetId="0"/>
      <sheetData sheetId="1"/>
      <sheetData sheetId="2">
        <row r="31">
          <cell r="B31" t="str">
            <v>GESTIÓN DE TALENTO HUMANO</v>
          </cell>
          <cell r="C31" t="str">
            <v>Vincular personal no idóneo a la planta de la Administración Municipal.</v>
          </cell>
          <cell r="D31">
            <v>2</v>
          </cell>
          <cell r="E31">
            <v>20</v>
          </cell>
          <cell r="F31" t="str">
            <v>GT</v>
          </cell>
        </row>
        <row r="32">
          <cell r="B32" t="str">
            <v>GESTIÓN DE TALENTO HUMANO1</v>
          </cell>
          <cell r="C32" t="str">
            <v>Ocultar información de la gestión pública.</v>
          </cell>
          <cell r="D32">
            <v>2</v>
          </cell>
          <cell r="E32">
            <v>20</v>
          </cell>
          <cell r="F32" t="str">
            <v>GT1</v>
          </cell>
        </row>
        <row r="33">
          <cell r="B33" t="str">
            <v>GESTIÓN DE TALENTO HUMANO2</v>
          </cell>
          <cell r="C33" t="str">
            <v>No generar o generar con errores  los registros y documentación de los procesos</v>
          </cell>
        </row>
        <row r="34">
          <cell r="B34" t="str">
            <v>GESTIÓN DE TALENTO HUMANO3</v>
          </cell>
          <cell r="C34" t="str">
            <v>Carecer de herramientas administrativas que contribuyan al incumplimiento de los objetivos de la Entidad</v>
          </cell>
          <cell r="D34">
            <v>2</v>
          </cell>
          <cell r="E34">
            <v>10</v>
          </cell>
          <cell r="F34" t="str">
            <v>GT2</v>
          </cell>
        </row>
        <row r="35">
          <cell r="B35" t="str">
            <v>GESTIÓN DE TALENTO HUMANO4</v>
          </cell>
          <cell r="C35" t="str">
            <v>Desconocimiento del código de ética de la entidad en cuanto a las buenas prácticas institucionales para el cumplimiento de las funciones.</v>
          </cell>
          <cell r="D35">
            <v>1</v>
          </cell>
          <cell r="E35">
            <v>20</v>
          </cell>
          <cell r="F35" t="str">
            <v>GT3</v>
          </cell>
        </row>
        <row r="36">
          <cell r="B36" t="str">
            <v>GESTIÓN DE TALENTO HUMANO5</v>
          </cell>
          <cell r="C36" t="str">
            <v>Crear una nomina paralela</v>
          </cell>
          <cell r="D36">
            <v>2</v>
          </cell>
          <cell r="E36">
            <v>10</v>
          </cell>
          <cell r="F36" t="str">
            <v>GT4</v>
          </cell>
        </row>
        <row r="46">
          <cell r="B46" t="str">
            <v>GESTIÓN FINANCIERA Y FISCAL</v>
          </cell>
          <cell r="C46" t="str">
            <v>Sanciones fiscales o administrativas para el municipio.</v>
          </cell>
          <cell r="D46">
            <v>2</v>
          </cell>
          <cell r="E46">
            <v>20</v>
          </cell>
          <cell r="F46" t="str">
            <v>GF</v>
          </cell>
        </row>
        <row r="47">
          <cell r="B47" t="str">
            <v>GESTIÓN FINANCIERA Y FISCAL1</v>
          </cell>
          <cell r="C47" t="str">
            <v>Exceder la apropiación inicial disponible de gastos.</v>
          </cell>
          <cell r="D47">
            <v>1</v>
          </cell>
          <cell r="E47">
            <v>20</v>
          </cell>
          <cell r="F47" t="str">
            <v>GF1</v>
          </cell>
        </row>
        <row r="48">
          <cell r="B48" t="str">
            <v>GESTIÓN FINANCIERA Y FISCAL2</v>
          </cell>
          <cell r="C48" t="str">
            <v>Omitir o retardar el pago de obligaciones legalmente constituidas y sin justificación alguna.</v>
          </cell>
          <cell r="D48">
            <v>1</v>
          </cell>
          <cell r="E48">
            <v>10</v>
          </cell>
          <cell r="F48" t="str">
            <v>GF2</v>
          </cell>
        </row>
        <row r="49">
          <cell r="B49" t="str">
            <v>GESTIÓN FINANCIERA Y FISCAL3</v>
          </cell>
          <cell r="C49" t="str">
            <v>Ordenar pagos sin el lleno de los requisitos legales.</v>
          </cell>
          <cell r="D49">
            <v>2</v>
          </cell>
          <cell r="E49">
            <v>20</v>
          </cell>
          <cell r="F49" t="str">
            <v>GF3</v>
          </cell>
        </row>
        <row r="50">
          <cell r="B50" t="str">
            <v>GESTIÓN FINANCIERA Y FISCAL4</v>
          </cell>
          <cell r="C50" t="str">
            <v>No efectuar los descuentos, ni girar en forma oportuna las transferencias de ley.</v>
          </cell>
          <cell r="D50">
            <v>2</v>
          </cell>
          <cell r="E50">
            <v>20</v>
          </cell>
          <cell r="F50" t="str">
            <v>GF4</v>
          </cell>
        </row>
        <row r="51">
          <cell r="B51" t="str">
            <v>GESTIÓN FINANCIERA Y FISCAL5</v>
          </cell>
          <cell r="C51" t="str">
            <v>Comprometer vigencias futuras sin autorización  del ente competente de acuerdo a la fuente de recursos.</v>
          </cell>
          <cell r="D51">
            <v>1</v>
          </cell>
          <cell r="E51">
            <v>20</v>
          </cell>
          <cell r="F51" t="str">
            <v>GF5</v>
          </cell>
        </row>
        <row r="52">
          <cell r="B52" t="str">
            <v>DIRECCIONAMIENTO ESTRATEGICO</v>
          </cell>
          <cell r="C52" t="str">
            <v>Ocultar información de la gestión pública</v>
          </cell>
          <cell r="D52">
            <v>1</v>
          </cell>
          <cell r="E52">
            <v>20</v>
          </cell>
          <cell r="F52" t="str">
            <v>DE</v>
          </cell>
        </row>
        <row r="53">
          <cell r="B53" t="str">
            <v>DIRECCIONAMIENTO ESTRATEGICO1</v>
          </cell>
          <cell r="C53" t="str">
            <v>Solo realizar o darle prioridad a los tramites por los cuales se perciban dadivas.</v>
          </cell>
          <cell r="D53">
            <v>2</v>
          </cell>
          <cell r="E53">
            <v>20</v>
          </cell>
          <cell r="F53" t="str">
            <v>DE1</v>
          </cell>
        </row>
        <row r="54">
          <cell r="B54" t="str">
            <v>DIRECCIONAMIENTO ESTRATEGICO2</v>
          </cell>
          <cell r="C54" t="str">
            <v>Bajo nivel de responsabilidad del servidor público frente a la integralidad de los procesos.</v>
          </cell>
          <cell r="D54">
            <v>1</v>
          </cell>
          <cell r="E54">
            <v>10</v>
          </cell>
          <cell r="F54" t="str">
            <v>DE2</v>
          </cell>
        </row>
        <row r="55">
          <cell r="B55" t="str">
            <v>DIRECCIONAMIENTO ESTRATEGICO3</v>
          </cell>
          <cell r="C55" t="str">
            <v>Utilización de información privilegiada.</v>
          </cell>
          <cell r="D55">
            <v>4</v>
          </cell>
          <cell r="E55">
            <v>20</v>
          </cell>
          <cell r="F55" t="str">
            <v>DE3</v>
          </cell>
        </row>
        <row r="56">
          <cell r="B56" t="str">
            <v>GESTIÓN CONTRACTUAL</v>
          </cell>
          <cell r="C56" t="str">
            <v>Debilidad en las supervisión contractual por parte de los servidores públicos de la entidad, en la contratación con diferentes fuentes de financiación incluidos los recursos del Sistema General de Regalías</v>
          </cell>
          <cell r="D56">
            <v>3</v>
          </cell>
          <cell r="E56">
            <v>20</v>
          </cell>
          <cell r="F56" t="str">
            <v>GC</v>
          </cell>
        </row>
        <row r="57">
          <cell r="B57" t="str">
            <v>GESTIÓN CONTRACTUAL1</v>
          </cell>
          <cell r="C57" t="str">
            <v>Debilidad en la estructuración de estudios y términos de referencia para la contratación con diferentes fuentes de financiación incluidos los recursos del Sistema General de Regalías.</v>
          </cell>
          <cell r="D57">
            <v>4</v>
          </cell>
          <cell r="E57">
            <v>20</v>
          </cell>
          <cell r="F57" t="str">
            <v>GC1</v>
          </cell>
        </row>
        <row r="58">
          <cell r="B58" t="str">
            <v>GESTIÓN CONTRACTUAL2</v>
          </cell>
          <cell r="C58" t="str">
            <v>Dirigir o ajustar un proceso contractual para beneficio particular.</v>
          </cell>
          <cell r="D58">
            <v>4</v>
          </cell>
          <cell r="E58">
            <v>20</v>
          </cell>
          <cell r="F58" t="str">
            <v>GC2</v>
          </cell>
        </row>
        <row r="59">
          <cell r="B59" t="str">
            <v>GESTIÓN CONTRACTUAL3</v>
          </cell>
          <cell r="C59" t="str">
            <v>Sobre costos en los contratos</v>
          </cell>
          <cell r="D59">
            <v>3</v>
          </cell>
          <cell r="E59">
            <v>20</v>
          </cell>
          <cell r="F59" t="str">
            <v>GC3</v>
          </cell>
        </row>
        <row r="60">
          <cell r="B60" t="str">
            <v>GESTIÓN DE COMUNICACIÓN E INFORMACIÓN</v>
          </cell>
          <cell r="C60" t="str">
            <v>Uso indebido de la información de reserva a la que por ejercicio de las funciones se tiene acceso la entidad</v>
          </cell>
          <cell r="D60">
            <v>3</v>
          </cell>
          <cell r="E60">
            <v>20</v>
          </cell>
          <cell r="F60" t="str">
            <v>GI</v>
          </cell>
        </row>
        <row r="61">
          <cell r="B61" t="str">
            <v>GESTIÓN DE COMUNICACIÓN E INFORMACIÓN1</v>
          </cell>
          <cell r="C61" t="str">
            <v>Desconocimiento de la ciudadanía sobre los mecanismos de control social dispuestos por la entidad.</v>
          </cell>
          <cell r="D61">
            <v>3</v>
          </cell>
          <cell r="E61">
            <v>10</v>
          </cell>
          <cell r="F61" t="str">
            <v>GI1</v>
          </cell>
        </row>
        <row r="62">
          <cell r="B62" t="str">
            <v>GESTIÓN DE COMUNICACIÓN E INFORMACIÓN2</v>
          </cell>
          <cell r="C62" t="str">
            <v>Desconocimiento y desinterés de los servidores por los diferentes documentos que la administración crea regulando las formas de realizar las acciones de las tareas en la entidad.</v>
          </cell>
          <cell r="D62">
            <v>3</v>
          </cell>
          <cell r="E62">
            <v>10</v>
          </cell>
          <cell r="F62" t="str">
            <v>GI2</v>
          </cell>
        </row>
        <row r="63">
          <cell r="B63" t="str">
            <v>GESTIÓN DE CONTROL Y EVALUACIÓN</v>
          </cell>
          <cell r="C63" t="str">
            <v>Carencia de procesos y procedimientos para la denuncia de riesgos de corrupción, de manera segura, confiable y conservando la reserva de identidad o anonimato</v>
          </cell>
          <cell r="D63">
            <v>5</v>
          </cell>
          <cell r="E63">
            <v>20</v>
          </cell>
          <cell r="F63" t="str">
            <v>GE</v>
          </cell>
        </row>
        <row r="64">
          <cell r="B64" t="str">
            <v>GESTIÓN DE CONTROL Y EVALUACIÓN1</v>
          </cell>
          <cell r="C64" t="str">
            <v>Desconocimiento por parte de los servidores públicos del código de ética adoptado por la entidad.</v>
          </cell>
          <cell r="D64">
            <v>4</v>
          </cell>
          <cell r="E64">
            <v>20</v>
          </cell>
          <cell r="F64" t="str">
            <v>GE1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C2" t="str">
            <v>Central</v>
          </cell>
          <cell r="D2" t="str">
            <v>Escoger opción</v>
          </cell>
          <cell r="E2">
            <v>2013</v>
          </cell>
          <cell r="F2" t="str">
            <v>Factores Externos y/o Internos</v>
          </cell>
          <cell r="G2" t="str">
            <v>Normativas</v>
          </cell>
          <cell r="J2" t="str">
            <v>Extensión de horarios  de atención</v>
          </cell>
        </row>
        <row r="3">
          <cell r="C3" t="str">
            <v>Descentralizado</v>
          </cell>
          <cell r="D3" t="str">
            <v>Bogotá D.C</v>
          </cell>
          <cell r="E3">
            <v>2014</v>
          </cell>
          <cell r="F3" t="str">
            <v>GRAT</v>
          </cell>
          <cell r="G3" t="str">
            <v>Administrativas</v>
          </cell>
          <cell r="J3" t="str">
            <v>Ampliación de puntos de atención</v>
          </cell>
        </row>
        <row r="4">
          <cell r="D4" t="str">
            <v>Amazonas</v>
          </cell>
          <cell r="E4">
            <v>2015</v>
          </cell>
          <cell r="F4" t="str">
            <v>Cumplimiento de disposiciones legales</v>
          </cell>
          <cell r="G4" t="str">
            <v>Tecnologicas</v>
          </cell>
          <cell r="J4" t="str">
            <v>Medio por donde se obtiene el resultado</v>
          </cell>
        </row>
        <row r="5">
          <cell r="D5" t="str">
            <v>Antioquia</v>
          </cell>
          <cell r="E5">
            <v>2016</v>
          </cell>
          <cell r="F5" t="str">
            <v>Iniciativa de la institución</v>
          </cell>
          <cell r="J5" t="str">
            <v xml:space="preserve">Reducción de costos operativos para la institución
</v>
          </cell>
        </row>
        <row r="6">
          <cell r="D6" t="str">
            <v>Arauca</v>
          </cell>
          <cell r="J6" t="str">
            <v xml:space="preserve">Reducción de pasos para el ciudadano
</v>
          </cell>
        </row>
        <row r="7">
          <cell r="D7" t="str">
            <v>Atlántico</v>
          </cell>
          <cell r="J7" t="str">
            <v xml:space="preserve">Reducción de actividades en los procedimientos internos
</v>
          </cell>
        </row>
        <row r="8">
          <cell r="D8" t="str">
            <v>Bolívar</v>
          </cell>
          <cell r="J8" t="str">
            <v xml:space="preserve">Reducción de tiempo de duración del trámite/OPA
</v>
          </cell>
        </row>
        <row r="9">
          <cell r="D9" t="str">
            <v>Boyacá</v>
          </cell>
        </row>
        <row r="10">
          <cell r="D10" t="str">
            <v>Caldas</v>
          </cell>
        </row>
        <row r="11">
          <cell r="D11" t="str">
            <v>Caquetá</v>
          </cell>
        </row>
        <row r="12">
          <cell r="D12" t="str">
            <v>Casanare</v>
          </cell>
        </row>
        <row r="13">
          <cell r="D13" t="str">
            <v>Cauca</v>
          </cell>
        </row>
        <row r="14">
          <cell r="D14" t="str">
            <v>Cesar</v>
          </cell>
        </row>
        <row r="15">
          <cell r="D15" t="str">
            <v>Choco</v>
          </cell>
        </row>
        <row r="16">
          <cell r="D16" t="str">
            <v>Córdoba</v>
          </cell>
        </row>
        <row r="17">
          <cell r="D17" t="str">
            <v>Cundinamarca</v>
          </cell>
        </row>
        <row r="18">
          <cell r="D18" t="str">
            <v>Guainía</v>
          </cell>
        </row>
        <row r="19">
          <cell r="D19" t="str">
            <v>Guaviare</v>
          </cell>
        </row>
        <row r="20">
          <cell r="D20" t="str">
            <v>Huila</v>
          </cell>
        </row>
        <row r="21">
          <cell r="D21" t="str">
            <v>La Guajira</v>
          </cell>
        </row>
        <row r="22">
          <cell r="D22" t="str">
            <v>Magdalena</v>
          </cell>
        </row>
        <row r="23">
          <cell r="D23" t="str">
            <v>Meta</v>
          </cell>
        </row>
        <row r="24">
          <cell r="D24" t="str">
            <v>Nariño</v>
          </cell>
        </row>
        <row r="25">
          <cell r="D25" t="str">
            <v>Norte de Santander</v>
          </cell>
        </row>
        <row r="26">
          <cell r="D26" t="str">
            <v>Putumayo</v>
          </cell>
        </row>
        <row r="27">
          <cell r="D27" t="str">
            <v>Quindío</v>
          </cell>
        </row>
        <row r="28">
          <cell r="D28" t="str">
            <v>Risaralda</v>
          </cell>
        </row>
        <row r="29">
          <cell r="D29" t="str">
            <v>San Andrés y Providencia</v>
          </cell>
        </row>
        <row r="30">
          <cell r="D30" t="str">
            <v>Santander</v>
          </cell>
        </row>
        <row r="31">
          <cell r="D31" t="str">
            <v>Sucre</v>
          </cell>
        </row>
        <row r="32">
          <cell r="D32" t="str">
            <v>Tolima</v>
          </cell>
        </row>
        <row r="33">
          <cell r="D33" t="str">
            <v>Valle del Cauca</v>
          </cell>
        </row>
        <row r="34">
          <cell r="D34" t="str">
            <v>Vaupes</v>
          </cell>
        </row>
        <row r="35">
          <cell r="D35" t="str">
            <v>Vichada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2"/>
  <sheetViews>
    <sheetView zoomScale="115" zoomScaleNormal="115" workbookViewId="0">
      <selection sqref="A1:XFD6"/>
    </sheetView>
  </sheetViews>
  <sheetFormatPr baseColWidth="10" defaultColWidth="11.54296875" defaultRowHeight="14.5" x14ac:dyDescent="0.35"/>
  <cols>
    <col min="1" max="3" width="11.54296875" style="1"/>
    <col min="4" max="4" width="26.81640625" style="1" customWidth="1"/>
    <col min="5" max="5" width="41.54296875" style="1" customWidth="1"/>
    <col min="6" max="16384" width="11.54296875" style="1"/>
  </cols>
  <sheetData>
    <row r="1" spans="2:12" x14ac:dyDescent="0.35">
      <c r="B1" s="20" t="s">
        <v>186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x14ac:dyDescent="0.3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x14ac:dyDescent="0.3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x14ac:dyDescent="0.3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2:12" x14ac:dyDescent="0.3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2" x14ac:dyDescent="0.3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8" spans="2:12" x14ac:dyDescent="0.35">
      <c r="B8" s="28" t="s">
        <v>55</v>
      </c>
      <c r="C8" s="28"/>
      <c r="D8" s="28"/>
      <c r="E8" s="28"/>
    </row>
    <row r="9" spans="2:12" x14ac:dyDescent="0.35">
      <c r="B9" s="2" t="s">
        <v>39</v>
      </c>
      <c r="C9" s="2" t="s">
        <v>40</v>
      </c>
      <c r="D9" s="2" t="s">
        <v>5</v>
      </c>
      <c r="E9" s="2" t="s">
        <v>41</v>
      </c>
    </row>
    <row r="10" spans="2:12" ht="20" x14ac:dyDescent="0.35">
      <c r="B10" s="2">
        <v>1</v>
      </c>
      <c r="C10" s="2" t="s">
        <v>42</v>
      </c>
      <c r="D10" s="3" t="s">
        <v>43</v>
      </c>
      <c r="E10" s="3" t="s">
        <v>44</v>
      </c>
    </row>
    <row r="11" spans="2:12" ht="20" x14ac:dyDescent="0.35">
      <c r="B11" s="2">
        <v>2</v>
      </c>
      <c r="C11" s="2" t="s">
        <v>45</v>
      </c>
      <c r="D11" s="3" t="s">
        <v>46</v>
      </c>
      <c r="E11" s="3" t="s">
        <v>47</v>
      </c>
    </row>
    <row r="12" spans="2:12" ht="20" x14ac:dyDescent="0.35">
      <c r="B12" s="25">
        <v>3</v>
      </c>
      <c r="C12" s="25" t="s">
        <v>48</v>
      </c>
      <c r="D12" s="27" t="s">
        <v>46</v>
      </c>
      <c r="E12" s="3" t="s">
        <v>111</v>
      </c>
    </row>
    <row r="13" spans="2:12" x14ac:dyDescent="0.35">
      <c r="B13" s="25"/>
      <c r="C13" s="25"/>
      <c r="D13" s="27"/>
      <c r="E13" s="3" t="s">
        <v>49</v>
      </c>
    </row>
    <row r="14" spans="2:12" ht="21" customHeight="1" x14ac:dyDescent="0.35">
      <c r="B14" s="2">
        <v>4</v>
      </c>
      <c r="C14" s="2" t="s">
        <v>50</v>
      </c>
      <c r="D14" s="3" t="s">
        <v>51</v>
      </c>
      <c r="E14" s="3" t="s">
        <v>112</v>
      </c>
    </row>
    <row r="15" spans="2:12" ht="20" x14ac:dyDescent="0.35">
      <c r="B15" s="2">
        <v>5</v>
      </c>
      <c r="C15" s="2" t="s">
        <v>52</v>
      </c>
      <c r="D15" s="3" t="s">
        <v>53</v>
      </c>
      <c r="E15" s="3" t="s">
        <v>54</v>
      </c>
    </row>
    <row r="18" spans="2:5" x14ac:dyDescent="0.35">
      <c r="B18" s="28" t="s">
        <v>71</v>
      </c>
      <c r="C18" s="28"/>
      <c r="D18" s="28"/>
      <c r="E18" s="28"/>
    </row>
    <row r="19" spans="2:5" ht="28.15" customHeight="1" x14ac:dyDescent="0.35">
      <c r="B19" s="4" t="s">
        <v>39</v>
      </c>
      <c r="C19" s="26" t="s">
        <v>40</v>
      </c>
      <c r="D19" s="26"/>
      <c r="E19" s="4" t="s">
        <v>5</v>
      </c>
    </row>
    <row r="20" spans="2:5" ht="20" x14ac:dyDescent="0.35">
      <c r="B20" s="25">
        <v>1</v>
      </c>
      <c r="C20" s="21" t="s">
        <v>56</v>
      </c>
      <c r="D20" s="22"/>
      <c r="E20" s="3" t="s">
        <v>57</v>
      </c>
    </row>
    <row r="21" spans="2:5" ht="20" x14ac:dyDescent="0.35">
      <c r="B21" s="25"/>
      <c r="C21" s="23"/>
      <c r="D21" s="24"/>
      <c r="E21" s="3" t="s">
        <v>58</v>
      </c>
    </row>
    <row r="22" spans="2:5" ht="20.5" customHeight="1" x14ac:dyDescent="0.35">
      <c r="B22" s="25">
        <v>2</v>
      </c>
      <c r="C22" s="21" t="s">
        <v>59</v>
      </c>
      <c r="D22" s="22"/>
      <c r="E22" s="3" t="s">
        <v>60</v>
      </c>
    </row>
    <row r="23" spans="2:5" ht="30.65" customHeight="1" x14ac:dyDescent="0.35">
      <c r="B23" s="25"/>
      <c r="C23" s="23"/>
      <c r="D23" s="24"/>
      <c r="E23" s="3" t="s">
        <v>61</v>
      </c>
    </row>
    <row r="24" spans="2:5" ht="20.5" customHeight="1" x14ac:dyDescent="0.35">
      <c r="B24" s="25">
        <v>3</v>
      </c>
      <c r="C24" s="21" t="s">
        <v>62</v>
      </c>
      <c r="D24" s="22"/>
      <c r="E24" s="3" t="s">
        <v>63</v>
      </c>
    </row>
    <row r="25" spans="2:5" ht="61.9" customHeight="1" x14ac:dyDescent="0.35">
      <c r="B25" s="25"/>
      <c r="C25" s="23"/>
      <c r="D25" s="24"/>
      <c r="E25" s="3" t="s">
        <v>64</v>
      </c>
    </row>
    <row r="26" spans="2:5" ht="20" x14ac:dyDescent="0.35">
      <c r="B26" s="25">
        <v>4</v>
      </c>
      <c r="C26" s="21" t="s">
        <v>65</v>
      </c>
      <c r="D26" s="22"/>
      <c r="E26" s="3" t="s">
        <v>66</v>
      </c>
    </row>
    <row r="27" spans="2:5" ht="40" x14ac:dyDescent="0.35">
      <c r="B27" s="25"/>
      <c r="C27" s="23"/>
      <c r="D27" s="24"/>
      <c r="E27" s="3" t="s">
        <v>67</v>
      </c>
    </row>
    <row r="28" spans="2:5" ht="20" x14ac:dyDescent="0.35">
      <c r="B28" s="25">
        <v>5</v>
      </c>
      <c r="C28" s="21" t="s">
        <v>68</v>
      </c>
      <c r="D28" s="22"/>
      <c r="E28" s="3" t="s">
        <v>69</v>
      </c>
    </row>
    <row r="29" spans="2:5" ht="20" x14ac:dyDescent="0.35">
      <c r="B29" s="25"/>
      <c r="C29" s="23"/>
      <c r="D29" s="24"/>
      <c r="E29" s="3" t="s">
        <v>70</v>
      </c>
    </row>
    <row r="32" spans="2:5" ht="15" customHeight="1" x14ac:dyDescent="0.35">
      <c r="D32" s="5"/>
    </row>
    <row r="33" spans="3:4" x14ac:dyDescent="0.35">
      <c r="D33" s="5"/>
    </row>
    <row r="34" spans="3:4" x14ac:dyDescent="0.35">
      <c r="D34" s="5"/>
    </row>
    <row r="35" spans="3:4" x14ac:dyDescent="0.35">
      <c r="D35" s="5"/>
    </row>
    <row r="36" spans="3:4" x14ac:dyDescent="0.35">
      <c r="D36" s="5"/>
    </row>
    <row r="37" spans="3:4" x14ac:dyDescent="0.35">
      <c r="C37" s="5"/>
      <c r="D37" s="5"/>
    </row>
    <row r="38" spans="3:4" x14ac:dyDescent="0.35">
      <c r="C38" s="6"/>
      <c r="D38" s="5"/>
    </row>
    <row r="39" spans="3:4" x14ac:dyDescent="0.35">
      <c r="C39" s="6"/>
      <c r="D39" s="5"/>
    </row>
    <row r="40" spans="3:4" ht="14.5" customHeight="1" x14ac:dyDescent="0.35">
      <c r="C40" s="6"/>
      <c r="D40" s="5"/>
    </row>
    <row r="41" spans="3:4" ht="14.5" customHeight="1" x14ac:dyDescent="0.35">
      <c r="C41" s="6"/>
      <c r="D41" s="5"/>
    </row>
    <row r="233" spans="1:2" x14ac:dyDescent="0.35">
      <c r="A233" s="1">
        <v>1</v>
      </c>
      <c r="B233" s="2" t="s">
        <v>42</v>
      </c>
    </row>
    <row r="234" spans="1:2" x14ac:dyDescent="0.35">
      <c r="A234" s="1">
        <v>2</v>
      </c>
      <c r="B234" s="2" t="s">
        <v>45</v>
      </c>
    </row>
    <row r="235" spans="1:2" x14ac:dyDescent="0.35">
      <c r="A235" s="1">
        <v>3</v>
      </c>
      <c r="B235" s="8" t="s">
        <v>48</v>
      </c>
    </row>
    <row r="236" spans="1:2" x14ac:dyDescent="0.35">
      <c r="A236" s="1">
        <v>4</v>
      </c>
      <c r="B236" s="2" t="s">
        <v>50</v>
      </c>
    </row>
    <row r="237" spans="1:2" x14ac:dyDescent="0.35">
      <c r="A237" s="1">
        <v>5</v>
      </c>
      <c r="B237" s="2" t="s">
        <v>52</v>
      </c>
    </row>
    <row r="238" spans="1:2" x14ac:dyDescent="0.35">
      <c r="A238" s="1">
        <v>1</v>
      </c>
      <c r="B238" s="7" t="s">
        <v>56</v>
      </c>
    </row>
    <row r="239" spans="1:2" x14ac:dyDescent="0.35">
      <c r="A239" s="1">
        <v>2</v>
      </c>
      <c r="B239" s="7" t="s">
        <v>59</v>
      </c>
    </row>
    <row r="240" spans="1:2" x14ac:dyDescent="0.35">
      <c r="A240" s="1">
        <v>3</v>
      </c>
      <c r="B240" s="7" t="s">
        <v>62</v>
      </c>
    </row>
    <row r="241" spans="1:2" x14ac:dyDescent="0.35">
      <c r="A241" s="1">
        <v>4</v>
      </c>
      <c r="B241" s="7" t="s">
        <v>65</v>
      </c>
    </row>
    <row r="242" spans="1:2" x14ac:dyDescent="0.35">
      <c r="A242" s="1">
        <v>5</v>
      </c>
      <c r="B242" s="7" t="s">
        <v>68</v>
      </c>
    </row>
  </sheetData>
  <mergeCells count="17">
    <mergeCell ref="B18:E18"/>
    <mergeCell ref="B1:L6"/>
    <mergeCell ref="C28:D29"/>
    <mergeCell ref="B28:B29"/>
    <mergeCell ref="C19:D19"/>
    <mergeCell ref="B22:B23"/>
    <mergeCell ref="B24:B25"/>
    <mergeCell ref="B26:B27"/>
    <mergeCell ref="C20:D21"/>
    <mergeCell ref="C22:D23"/>
    <mergeCell ref="C24:D25"/>
    <mergeCell ref="C26:D27"/>
    <mergeCell ref="B12:B13"/>
    <mergeCell ref="C12:C13"/>
    <mergeCell ref="D12:D13"/>
    <mergeCell ref="B8:E8"/>
    <mergeCell ref="B20:B2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E14" sqref="E14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34.5" customHeight="1" x14ac:dyDescent="0.25">
      <c r="A8" s="33" t="str">
        <f>+'Mapa de riesgos v2'!L23</f>
        <v>Ignorar o evadir los actos de corrrupcuón o irregularidades administrativas que se presentan al interior de la entidad para favorecimiento propio o de terceros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6" t="s">
        <v>94</v>
      </c>
      <c r="D10" s="16" t="s">
        <v>93</v>
      </c>
    </row>
    <row r="11" spans="1:25" x14ac:dyDescent="0.25">
      <c r="A11" s="14">
        <v>1</v>
      </c>
      <c r="B11" s="13" t="s">
        <v>92</v>
      </c>
      <c r="C11" s="12">
        <v>1</v>
      </c>
      <c r="D11" s="12"/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/>
      <c r="D13" s="12">
        <v>1</v>
      </c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>
        <v>1</v>
      </c>
      <c r="D16" s="12"/>
    </row>
    <row r="17" spans="1:5" x14ac:dyDescent="0.25">
      <c r="A17" s="14">
        <v>7</v>
      </c>
      <c r="B17" s="13" t="s">
        <v>86</v>
      </c>
      <c r="C17" s="12">
        <v>1</v>
      </c>
      <c r="D17" s="12"/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>
        <v>1</v>
      </c>
      <c r="D19" s="12"/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>
        <v>1</v>
      </c>
      <c r="D23" s="12"/>
    </row>
    <row r="24" spans="1:5" x14ac:dyDescent="0.25">
      <c r="A24" s="14">
        <v>14</v>
      </c>
      <c r="B24" s="13" t="s">
        <v>79</v>
      </c>
      <c r="C24" s="12">
        <v>1</v>
      </c>
      <c r="D24" s="12"/>
    </row>
    <row r="25" spans="1:5" x14ac:dyDescent="0.25">
      <c r="A25" s="14">
        <v>15</v>
      </c>
      <c r="B25" s="13" t="s">
        <v>78</v>
      </c>
      <c r="C25" s="12">
        <v>1</v>
      </c>
      <c r="D25" s="12"/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12</v>
      </c>
      <c r="D29" s="35"/>
    </row>
    <row r="30" spans="1:5" ht="13" x14ac:dyDescent="0.3">
      <c r="B30" s="11" t="s">
        <v>73</v>
      </c>
      <c r="C30" s="30">
        <f>+COUNT(D11:D28)</f>
        <v>6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5</v>
      </c>
      <c r="D31" s="31"/>
      <c r="E31" s="31"/>
    </row>
  </sheetData>
  <mergeCells count="9">
    <mergeCell ref="C30:D30"/>
    <mergeCell ref="C31:E31"/>
    <mergeCell ref="A1:D6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topLeftCell="A2" workbookViewId="0">
      <selection activeCell="F12" sqref="F12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ht="16.5" customHeight="1" x14ac:dyDescent="0.25">
      <c r="A1" s="32" t="s">
        <v>98</v>
      </c>
      <c r="B1" s="32"/>
      <c r="C1" s="32"/>
      <c r="D1" s="32"/>
    </row>
    <row r="2" spans="1:25" s="1" customFormat="1" ht="14.5" customHeight="1" x14ac:dyDescent="0.35">
      <c r="A2" s="20" t="s">
        <v>186</v>
      </c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1" customFormat="1" ht="14.5" x14ac:dyDescent="0.35">
      <c r="A6" s="20"/>
      <c r="B6" s="20"/>
      <c r="C6" s="20"/>
      <c r="D6" s="20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6.5" customHeight="1" x14ac:dyDescent="0.25">
      <c r="A7" s="29"/>
      <c r="B7" s="29"/>
      <c r="C7" s="29"/>
      <c r="D7" s="29"/>
    </row>
    <row r="8" spans="1:25" ht="54.65" customHeight="1" x14ac:dyDescent="0.25">
      <c r="A8" s="33" t="str">
        <f>+'Mapa de riesgos v2'!L24</f>
        <v>Entregar o brindar información  confidencial, o de manera erronea,  con relación a  la atención prestada a los usuarios a favor de terceros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6" t="s">
        <v>94</v>
      </c>
      <c r="D10" s="16" t="s">
        <v>93</v>
      </c>
    </row>
    <row r="11" spans="1:25" x14ac:dyDescent="0.25">
      <c r="A11" s="14">
        <v>1</v>
      </c>
      <c r="B11" s="13" t="s">
        <v>92</v>
      </c>
      <c r="C11" s="12">
        <v>1</v>
      </c>
      <c r="D11" s="12"/>
    </row>
    <row r="12" spans="1:25" ht="17.25" customHeight="1" x14ac:dyDescent="0.25">
      <c r="A12" s="14">
        <v>2</v>
      </c>
      <c r="B12" s="13" t="s">
        <v>91</v>
      </c>
      <c r="C12" s="12"/>
      <c r="D12" s="12">
        <v>1</v>
      </c>
    </row>
    <row r="13" spans="1:25" x14ac:dyDescent="0.25">
      <c r="A13" s="14">
        <v>3</v>
      </c>
      <c r="B13" s="13" t="s">
        <v>90</v>
      </c>
      <c r="C13" s="12">
        <v>1</v>
      </c>
      <c r="D13" s="12"/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/>
      <c r="D16" s="12">
        <v>1</v>
      </c>
    </row>
    <row r="17" spans="1:5" x14ac:dyDescent="0.25">
      <c r="A17" s="14">
        <v>7</v>
      </c>
      <c r="B17" s="13" t="s">
        <v>86</v>
      </c>
      <c r="C17" s="12">
        <v>1</v>
      </c>
      <c r="D17" s="12"/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/>
      <c r="D19" s="12">
        <v>1</v>
      </c>
    </row>
    <row r="20" spans="1:5" ht="25" x14ac:dyDescent="0.25">
      <c r="A20" s="14">
        <v>10</v>
      </c>
      <c r="B20" s="13" t="s">
        <v>83</v>
      </c>
      <c r="C20" s="12"/>
      <c r="D20" s="12">
        <v>1</v>
      </c>
    </row>
    <row r="21" spans="1:5" x14ac:dyDescent="0.25">
      <c r="A21" s="14">
        <v>11</v>
      </c>
      <c r="B21" s="13" t="s">
        <v>82</v>
      </c>
      <c r="C21" s="12"/>
      <c r="D21" s="12">
        <v>1</v>
      </c>
    </row>
    <row r="22" spans="1:5" x14ac:dyDescent="0.25">
      <c r="A22" s="14">
        <v>12</v>
      </c>
      <c r="B22" s="13" t="s">
        <v>81</v>
      </c>
      <c r="C22" s="12"/>
      <c r="D22" s="12">
        <v>1</v>
      </c>
    </row>
    <row r="23" spans="1:5" x14ac:dyDescent="0.25">
      <c r="A23" s="14">
        <v>13</v>
      </c>
      <c r="B23" s="13" t="s">
        <v>80</v>
      </c>
      <c r="C23" s="12"/>
      <c r="D23" s="12">
        <v>1</v>
      </c>
    </row>
    <row r="24" spans="1:5" x14ac:dyDescent="0.25">
      <c r="A24" s="14">
        <v>14</v>
      </c>
      <c r="B24" s="13" t="s">
        <v>79</v>
      </c>
      <c r="C24" s="12"/>
      <c r="D24" s="12">
        <v>1</v>
      </c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4</v>
      </c>
      <c r="D29" s="35"/>
    </row>
    <row r="30" spans="1:5" ht="13" x14ac:dyDescent="0.3">
      <c r="B30" s="11" t="s">
        <v>73</v>
      </c>
      <c r="C30" s="30">
        <f>+COUNT(D11:D28)</f>
        <v>14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3</v>
      </c>
      <c r="D31" s="31"/>
      <c r="E31" s="31"/>
    </row>
  </sheetData>
  <mergeCells count="9">
    <mergeCell ref="C30:D30"/>
    <mergeCell ref="C31:E31"/>
    <mergeCell ref="A2:D7"/>
    <mergeCell ref="A1:D1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sqref="A1:XFD6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70.150000000000006" customHeight="1" x14ac:dyDescent="0.25">
      <c r="A8" s="33" t="str">
        <f>+'Mapa de riesgos v2'!L25</f>
        <v>Generar  no conformidades  afectando  el proceso de facturación, en busca de beneficios propios o generacion de perjucios a la entidad de forma involuntaria o voluntaria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6" t="s">
        <v>94</v>
      </c>
      <c r="D10" s="16" t="s">
        <v>93</v>
      </c>
    </row>
    <row r="11" spans="1:25" x14ac:dyDescent="0.25">
      <c r="A11" s="14">
        <v>1</v>
      </c>
      <c r="B11" s="13" t="s">
        <v>92</v>
      </c>
      <c r="C11" s="12">
        <v>1</v>
      </c>
      <c r="D11" s="12"/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/>
      <c r="D13" s="12">
        <v>1</v>
      </c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/>
      <c r="D15" s="12">
        <v>1</v>
      </c>
    </row>
    <row r="16" spans="1:25" x14ac:dyDescent="0.25">
      <c r="A16" s="14">
        <v>6</v>
      </c>
      <c r="B16" s="13" t="s">
        <v>87</v>
      </c>
      <c r="C16" s="12">
        <v>1</v>
      </c>
      <c r="D16" s="12"/>
    </row>
    <row r="17" spans="1:5" x14ac:dyDescent="0.25">
      <c r="A17" s="14">
        <v>7</v>
      </c>
      <c r="B17" s="13" t="s">
        <v>86</v>
      </c>
      <c r="C17" s="12"/>
      <c r="D17" s="12">
        <v>1</v>
      </c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>
        <v>1</v>
      </c>
      <c r="D19" s="12"/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/>
      <c r="D23" s="12">
        <v>1</v>
      </c>
    </row>
    <row r="24" spans="1:5" x14ac:dyDescent="0.25">
      <c r="A24" s="14">
        <v>14</v>
      </c>
      <c r="B24" s="13" t="s">
        <v>79</v>
      </c>
      <c r="C24" s="12"/>
      <c r="D24" s="12">
        <v>1</v>
      </c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7</v>
      </c>
      <c r="D29" s="35"/>
    </row>
    <row r="30" spans="1:5" ht="13" x14ac:dyDescent="0.3">
      <c r="B30" s="11" t="s">
        <v>73</v>
      </c>
      <c r="C30" s="30">
        <f>+COUNT(D11:D28)</f>
        <v>11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4</v>
      </c>
      <c r="D31" s="31"/>
      <c r="E31" s="31"/>
    </row>
  </sheetData>
  <mergeCells count="9">
    <mergeCell ref="C30:D30"/>
    <mergeCell ref="C31:E31"/>
    <mergeCell ref="A1:D6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F13" sqref="F13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48" customHeight="1" x14ac:dyDescent="0.25">
      <c r="A8" s="33" t="str">
        <f>+'Mapa de riesgos v2'!L26</f>
        <v>Pago, recibo de Dadivas o conflicto de interesas para la no generación de reportes o respuesta de requerimientos y hallazgos para beneficio propio o a terceros sobre toma de decisiones, presentación de resultados, seguimientos a funciones y actividades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6" t="s">
        <v>94</v>
      </c>
      <c r="D10" s="16" t="s">
        <v>93</v>
      </c>
    </row>
    <row r="11" spans="1:25" x14ac:dyDescent="0.25">
      <c r="A11" s="14">
        <v>1</v>
      </c>
      <c r="B11" s="13" t="s">
        <v>92</v>
      </c>
      <c r="C11" s="12">
        <v>1</v>
      </c>
      <c r="D11" s="12"/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>
        <v>1</v>
      </c>
      <c r="D13" s="12"/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/>
      <c r="D15" s="12">
        <v>1</v>
      </c>
    </row>
    <row r="16" spans="1:25" x14ac:dyDescent="0.25">
      <c r="A16" s="14">
        <v>6</v>
      </c>
      <c r="B16" s="13" t="s">
        <v>87</v>
      </c>
      <c r="C16" s="12"/>
      <c r="D16" s="12">
        <v>1</v>
      </c>
    </row>
    <row r="17" spans="1:5" x14ac:dyDescent="0.25">
      <c r="A17" s="14">
        <v>7</v>
      </c>
      <c r="B17" s="13" t="s">
        <v>86</v>
      </c>
      <c r="C17" s="12">
        <v>1</v>
      </c>
      <c r="D17" s="12"/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>
        <v>1</v>
      </c>
      <c r="D19" s="12"/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/>
      <c r="D21" s="12">
        <v>1</v>
      </c>
    </row>
    <row r="22" spans="1:5" x14ac:dyDescent="0.25">
      <c r="A22" s="14">
        <v>12</v>
      </c>
      <c r="B22" s="13" t="s">
        <v>81</v>
      </c>
      <c r="C22" s="12"/>
      <c r="D22" s="12">
        <v>1</v>
      </c>
    </row>
    <row r="23" spans="1:5" x14ac:dyDescent="0.25">
      <c r="A23" s="14">
        <v>13</v>
      </c>
      <c r="B23" s="13" t="s">
        <v>80</v>
      </c>
      <c r="C23" s="12">
        <v>1</v>
      </c>
      <c r="D23" s="12"/>
    </row>
    <row r="24" spans="1:5" x14ac:dyDescent="0.25">
      <c r="A24" s="14">
        <v>14</v>
      </c>
      <c r="B24" s="13" t="s">
        <v>79</v>
      </c>
      <c r="C24" s="12">
        <v>1</v>
      </c>
      <c r="D24" s="12"/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8</v>
      </c>
      <c r="D29" s="35"/>
    </row>
    <row r="30" spans="1:5" ht="13" x14ac:dyDescent="0.3">
      <c r="B30" s="11" t="s">
        <v>73</v>
      </c>
      <c r="C30" s="30">
        <f>+COUNT(D11:D28)</f>
        <v>10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4</v>
      </c>
      <c r="D31" s="31"/>
      <c r="E31" s="31"/>
    </row>
  </sheetData>
  <mergeCells count="9">
    <mergeCell ref="C30:D30"/>
    <mergeCell ref="C31:E31"/>
    <mergeCell ref="A1:D6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J11" sqref="J11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46" customHeight="1" x14ac:dyDescent="0.25">
      <c r="A8" s="33" t="str">
        <f>+'Mapa de riesgos v2'!L27</f>
        <v>Originar en los documentos/información producidos por la Entidad en el desarrollo de sus procesos, la perdida de temporal o permanente y/o deterioro de los documentos/información de manera intencional  con el fin de generar perjuicios o beneficios propios o a terceros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6" t="s">
        <v>94</v>
      </c>
      <c r="D10" s="16" t="s">
        <v>93</v>
      </c>
    </row>
    <row r="11" spans="1:25" x14ac:dyDescent="0.25">
      <c r="A11" s="14">
        <v>1</v>
      </c>
      <c r="B11" s="13" t="s">
        <v>92</v>
      </c>
      <c r="C11" s="12">
        <v>1</v>
      </c>
      <c r="D11" s="12"/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>
        <v>1</v>
      </c>
      <c r="D13" s="12"/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>
        <v>1</v>
      </c>
      <c r="D16" s="12"/>
    </row>
    <row r="17" spans="1:5" x14ac:dyDescent="0.25">
      <c r="A17" s="14">
        <v>7</v>
      </c>
      <c r="B17" s="13" t="s">
        <v>86</v>
      </c>
      <c r="C17" s="12">
        <v>1</v>
      </c>
      <c r="D17" s="12"/>
    </row>
    <row r="18" spans="1:5" ht="25" x14ac:dyDescent="0.25">
      <c r="A18" s="14">
        <v>8</v>
      </c>
      <c r="B18" s="13" t="s">
        <v>85</v>
      </c>
      <c r="C18" s="12">
        <v>1</v>
      </c>
      <c r="D18" s="12"/>
    </row>
    <row r="19" spans="1:5" x14ac:dyDescent="0.25">
      <c r="A19" s="14">
        <v>9</v>
      </c>
      <c r="B19" s="13" t="s">
        <v>84</v>
      </c>
      <c r="C19" s="12">
        <v>1</v>
      </c>
      <c r="D19" s="12"/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>
        <v>1</v>
      </c>
      <c r="D23" s="12"/>
    </row>
    <row r="24" spans="1:5" x14ac:dyDescent="0.25">
      <c r="A24" s="14">
        <v>14</v>
      </c>
      <c r="B24" s="13" t="s">
        <v>79</v>
      </c>
      <c r="C24" s="12">
        <v>1</v>
      </c>
      <c r="D24" s="12"/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13</v>
      </c>
      <c r="D29" s="35"/>
    </row>
    <row r="30" spans="1:5" ht="13" x14ac:dyDescent="0.3">
      <c r="B30" s="11" t="s">
        <v>73</v>
      </c>
      <c r="C30" s="30">
        <f>+COUNT(D11:D28)</f>
        <v>5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5</v>
      </c>
      <c r="D31" s="31"/>
      <c r="E31" s="31"/>
    </row>
  </sheetData>
  <mergeCells count="9">
    <mergeCell ref="C30:D30"/>
    <mergeCell ref="C31:E31"/>
    <mergeCell ref="A1:D6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I8" sqref="I8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34.5" customHeight="1" x14ac:dyDescent="0.25">
      <c r="A8" s="33" t="str">
        <f>+'Mapa de riesgos v2'!L28</f>
        <v>Filtración de información confidencial de la entidad para ser usada en perjucio o a favor de la entidad, propios y/o terceros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6" t="s">
        <v>94</v>
      </c>
      <c r="D10" s="16" t="s">
        <v>93</v>
      </c>
    </row>
    <row r="11" spans="1:25" x14ac:dyDescent="0.25">
      <c r="A11" s="14">
        <v>1</v>
      </c>
      <c r="B11" s="13" t="s">
        <v>92</v>
      </c>
      <c r="C11" s="12"/>
      <c r="D11" s="12">
        <v>1</v>
      </c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>
        <v>1</v>
      </c>
      <c r="D13" s="12"/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/>
      <c r="D16" s="12">
        <v>1</v>
      </c>
    </row>
    <row r="17" spans="1:5" x14ac:dyDescent="0.25">
      <c r="A17" s="14">
        <v>7</v>
      </c>
      <c r="B17" s="13" t="s">
        <v>86</v>
      </c>
      <c r="C17" s="12"/>
      <c r="D17" s="12">
        <v>1</v>
      </c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/>
      <c r="D19" s="12">
        <v>1</v>
      </c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>
        <v>1</v>
      </c>
      <c r="D23" s="12"/>
    </row>
    <row r="24" spans="1:5" x14ac:dyDescent="0.25">
      <c r="A24" s="14">
        <v>14</v>
      </c>
      <c r="B24" s="13" t="s">
        <v>79</v>
      </c>
      <c r="C24" s="12">
        <v>1</v>
      </c>
      <c r="D24" s="12"/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8</v>
      </c>
      <c r="D29" s="35"/>
    </row>
    <row r="30" spans="1:5" ht="13" x14ac:dyDescent="0.3">
      <c r="B30" s="11" t="s">
        <v>73</v>
      </c>
      <c r="C30" s="30">
        <f>+COUNT(D11:D28)</f>
        <v>10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4</v>
      </c>
      <c r="D31" s="31"/>
      <c r="E31" s="31"/>
    </row>
  </sheetData>
  <mergeCells count="9">
    <mergeCell ref="C30:D30"/>
    <mergeCell ref="C31:E31"/>
    <mergeCell ref="A1:D6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F18" sqref="F18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47" customHeight="1" x14ac:dyDescent="0.25">
      <c r="A8" s="33" t="str">
        <f>+'Mapa de riesgos v2'!L29</f>
        <v>Participar en lavado de activos por desconocimiento de la destinación de pagos; es decir teniendo en cuenta el deber de pago de garantias firmadas por funcionarios de la entidad a terceros en calidad de prestamos de dinero, respaldados con el pago de salarios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6" t="s">
        <v>94</v>
      </c>
      <c r="D10" s="16" t="s">
        <v>93</v>
      </c>
    </row>
    <row r="11" spans="1:25" x14ac:dyDescent="0.25">
      <c r="A11" s="14">
        <v>1</v>
      </c>
      <c r="B11" s="13" t="s">
        <v>92</v>
      </c>
      <c r="C11" s="12"/>
      <c r="D11" s="12">
        <v>1</v>
      </c>
    </row>
    <row r="12" spans="1:25" ht="17.25" customHeight="1" x14ac:dyDescent="0.25">
      <c r="A12" s="14">
        <v>2</v>
      </c>
      <c r="B12" s="13" t="s">
        <v>91</v>
      </c>
      <c r="C12" s="12"/>
      <c r="D12" s="12">
        <v>1</v>
      </c>
    </row>
    <row r="13" spans="1:25" x14ac:dyDescent="0.25">
      <c r="A13" s="14">
        <v>3</v>
      </c>
      <c r="B13" s="13" t="s">
        <v>90</v>
      </c>
      <c r="C13" s="12"/>
      <c r="D13" s="12">
        <v>1</v>
      </c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>
        <v>1</v>
      </c>
      <c r="D16" s="12"/>
    </row>
    <row r="17" spans="1:5" x14ac:dyDescent="0.25">
      <c r="A17" s="14">
        <v>7</v>
      </c>
      <c r="B17" s="13" t="s">
        <v>86</v>
      </c>
      <c r="C17" s="12"/>
      <c r="D17" s="12">
        <v>1</v>
      </c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/>
      <c r="D19" s="12">
        <v>1</v>
      </c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>
        <v>1</v>
      </c>
      <c r="D23" s="12"/>
    </row>
    <row r="24" spans="1:5" x14ac:dyDescent="0.25">
      <c r="A24" s="14">
        <v>14</v>
      </c>
      <c r="B24" s="13" t="s">
        <v>79</v>
      </c>
      <c r="C24" s="12">
        <v>1</v>
      </c>
      <c r="D24" s="12"/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7</v>
      </c>
      <c r="D29" s="35"/>
    </row>
    <row r="30" spans="1:5" ht="13" x14ac:dyDescent="0.3">
      <c r="B30" s="11" t="s">
        <v>73</v>
      </c>
      <c r="C30" s="30">
        <f>+COUNT(D11:D28)</f>
        <v>11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4</v>
      </c>
      <c r="D31" s="31"/>
      <c r="E31" s="31"/>
    </row>
  </sheetData>
  <mergeCells count="9">
    <mergeCell ref="C30:D30"/>
    <mergeCell ref="C31:E31"/>
    <mergeCell ref="A1:D6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workbookViewId="0">
      <selection activeCell="A17" sqref="A17"/>
    </sheetView>
  </sheetViews>
  <sheetFormatPr baseColWidth="10" defaultColWidth="11.54296875" defaultRowHeight="11.5" x14ac:dyDescent="0.25"/>
  <cols>
    <col min="1" max="1" width="11.54296875" style="38"/>
    <col min="2" max="3" width="11.54296875" style="38" hidden="1" customWidth="1"/>
    <col min="4" max="5" width="12.453125" style="38" hidden="1" customWidth="1"/>
    <col min="6" max="6" width="7.7265625" style="38" hidden="1" customWidth="1"/>
    <col min="7" max="7" width="9.26953125" style="38" hidden="1" customWidth="1"/>
    <col min="8" max="9" width="12.54296875" style="38" hidden="1" customWidth="1"/>
    <col min="10" max="10" width="19.26953125" style="39" customWidth="1"/>
    <col min="11" max="11" width="41.26953125" style="39" customWidth="1"/>
    <col min="12" max="12" width="27.1796875" style="39" customWidth="1"/>
    <col min="13" max="13" width="31.90625" style="40" customWidth="1"/>
    <col min="14" max="15" width="11.54296875" style="41"/>
    <col min="16" max="16" width="11.54296875" style="41" hidden="1" customWidth="1"/>
    <col min="17" max="17" width="12.453125" style="39" bestFit="1" customWidth="1"/>
    <col min="18" max="18" width="0" style="39" hidden="1" customWidth="1"/>
    <col min="19" max="20" width="0" style="41" hidden="1" customWidth="1"/>
    <col min="21" max="21" width="12.453125" style="39" hidden="1" customWidth="1"/>
    <col min="22" max="22" width="22.1796875" style="41" customWidth="1"/>
    <col min="23" max="24" width="11.54296875" style="39"/>
    <col min="25" max="25" width="11.54296875" style="41" hidden="1" customWidth="1"/>
    <col min="26" max="26" width="11.54296875" style="39"/>
    <col min="27" max="27" width="13.7265625" style="41" customWidth="1"/>
    <col min="28" max="28" width="24.54296875" style="41" customWidth="1"/>
    <col min="29" max="29" width="17.1796875" style="41" customWidth="1"/>
    <col min="30" max="16384" width="11.54296875" style="42"/>
  </cols>
  <sheetData>
    <row r="1" spans="1:33" s="36" customFormat="1" ht="14.5" customHeight="1" x14ac:dyDescent="0.35">
      <c r="B1" s="37" t="s">
        <v>186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33" s="36" customFormat="1" ht="14.5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33" s="36" customFormat="1" ht="14.5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33" s="36" customFormat="1" ht="14.5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33" s="36" customFormat="1" ht="14.5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33" s="36" customFormat="1" ht="14.5" x14ac:dyDescent="0.3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9" spans="1:33" ht="12" thickBot="1" x14ac:dyDescent="0.3"/>
    <row r="10" spans="1:33" x14ac:dyDescent="0.25">
      <c r="J10" s="43" t="s">
        <v>23</v>
      </c>
      <c r="K10" s="44"/>
      <c r="L10" s="44"/>
      <c r="M10" s="45"/>
      <c r="N10" s="46"/>
      <c r="O10" s="46"/>
      <c r="P10" s="46"/>
      <c r="Q10" s="46"/>
      <c r="R10" s="43" t="s">
        <v>24</v>
      </c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5"/>
      <c r="AD10" s="47" t="s">
        <v>25</v>
      </c>
      <c r="AE10" s="48"/>
      <c r="AF10" s="48"/>
      <c r="AG10" s="49"/>
    </row>
    <row r="11" spans="1:33" ht="12" thickBot="1" x14ac:dyDescent="0.3">
      <c r="B11" s="38" t="s">
        <v>110</v>
      </c>
      <c r="C11" s="38" t="s">
        <v>116</v>
      </c>
      <c r="D11" s="38" t="s">
        <v>124</v>
      </c>
      <c r="E11" s="38" t="s">
        <v>123</v>
      </c>
      <c r="F11" s="38" t="s">
        <v>119</v>
      </c>
      <c r="G11" s="38" t="s">
        <v>120</v>
      </c>
      <c r="H11" s="38" t="s">
        <v>121</v>
      </c>
      <c r="J11" s="50"/>
      <c r="K11" s="51"/>
      <c r="L11" s="51"/>
      <c r="M11" s="52"/>
      <c r="N11" s="53"/>
      <c r="O11" s="53"/>
      <c r="P11" s="53"/>
      <c r="Q11" s="53"/>
      <c r="R11" s="50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2"/>
      <c r="AD11" s="54">
        <v>3</v>
      </c>
      <c r="AE11" s="55"/>
      <c r="AF11" s="55"/>
      <c r="AG11" s="56"/>
    </row>
    <row r="12" spans="1:33" ht="11.5" customHeight="1" x14ac:dyDescent="0.25">
      <c r="A12" s="57" t="s">
        <v>99</v>
      </c>
      <c r="B12" s="58"/>
      <c r="C12" s="58"/>
      <c r="D12" s="58"/>
      <c r="E12" s="58"/>
      <c r="F12" s="58"/>
      <c r="G12" s="58"/>
      <c r="H12" s="58"/>
      <c r="I12" s="58"/>
      <c r="J12" s="57" t="s">
        <v>32</v>
      </c>
      <c r="K12" s="57" t="s">
        <v>33</v>
      </c>
      <c r="L12" s="59" t="s">
        <v>34</v>
      </c>
      <c r="M12" s="57" t="s">
        <v>35</v>
      </c>
      <c r="N12" s="43" t="s">
        <v>26</v>
      </c>
      <c r="O12" s="44"/>
      <c r="P12" s="44"/>
      <c r="Q12" s="45"/>
      <c r="R12" s="43" t="s">
        <v>26</v>
      </c>
      <c r="S12" s="44"/>
      <c r="T12" s="44"/>
      <c r="U12" s="45"/>
      <c r="V12" s="43" t="s">
        <v>27</v>
      </c>
      <c r="W12" s="44"/>
      <c r="X12" s="44"/>
      <c r="Y12" s="44"/>
      <c r="Z12" s="44"/>
      <c r="AA12" s="44"/>
      <c r="AB12" s="44"/>
      <c r="AC12" s="45"/>
      <c r="AD12" s="60" t="s">
        <v>106</v>
      </c>
      <c r="AE12" s="61" t="s">
        <v>107</v>
      </c>
      <c r="AF12" s="61" t="s">
        <v>108</v>
      </c>
      <c r="AG12" s="61" t="s">
        <v>109</v>
      </c>
    </row>
    <row r="13" spans="1:33" ht="12" thickBot="1" x14ac:dyDescent="0.3">
      <c r="A13" s="62"/>
      <c r="B13" s="63"/>
      <c r="C13" s="63"/>
      <c r="D13" s="63"/>
      <c r="E13" s="63"/>
      <c r="F13" s="63"/>
      <c r="G13" s="63"/>
      <c r="H13" s="63"/>
      <c r="I13" s="63"/>
      <c r="J13" s="62"/>
      <c r="K13" s="62"/>
      <c r="L13" s="64"/>
      <c r="M13" s="62"/>
      <c r="N13" s="50"/>
      <c r="O13" s="51"/>
      <c r="P13" s="51"/>
      <c r="Q13" s="52"/>
      <c r="R13" s="50"/>
      <c r="S13" s="51"/>
      <c r="T13" s="51"/>
      <c r="U13" s="52"/>
      <c r="V13" s="50" t="s">
        <v>28</v>
      </c>
      <c r="W13" s="51"/>
      <c r="X13" s="51"/>
      <c r="Y13" s="51"/>
      <c r="Z13" s="51"/>
      <c r="AA13" s="51"/>
      <c r="AB13" s="51"/>
      <c r="AC13" s="52"/>
      <c r="AD13" s="65"/>
      <c r="AE13" s="66"/>
      <c r="AF13" s="66"/>
      <c r="AG13" s="66"/>
    </row>
    <row r="14" spans="1:33" ht="12" customHeight="1" thickBot="1" x14ac:dyDescent="0.3">
      <c r="A14" s="62"/>
      <c r="B14" s="63"/>
      <c r="C14" s="63"/>
      <c r="D14" s="63"/>
      <c r="E14" s="63"/>
      <c r="F14" s="63"/>
      <c r="G14" s="63"/>
      <c r="H14" s="63"/>
      <c r="I14" s="63"/>
      <c r="J14" s="62"/>
      <c r="K14" s="62"/>
      <c r="L14" s="64"/>
      <c r="M14" s="62"/>
      <c r="N14" s="67" t="s">
        <v>29</v>
      </c>
      <c r="O14" s="68"/>
      <c r="P14" s="68"/>
      <c r="Q14" s="69"/>
      <c r="R14" s="67" t="s">
        <v>29</v>
      </c>
      <c r="S14" s="68"/>
      <c r="T14" s="68"/>
      <c r="U14" s="69"/>
      <c r="V14" s="57" t="s">
        <v>100</v>
      </c>
      <c r="W14" s="67" t="s">
        <v>30</v>
      </c>
      <c r="X14" s="68"/>
      <c r="Y14" s="68"/>
      <c r="Z14" s="69"/>
      <c r="AA14" s="67" t="s">
        <v>31</v>
      </c>
      <c r="AB14" s="68"/>
      <c r="AC14" s="69"/>
      <c r="AD14" s="65"/>
      <c r="AE14" s="66"/>
      <c r="AF14" s="66"/>
      <c r="AG14" s="66"/>
    </row>
    <row r="15" spans="1:33" ht="23" x14ac:dyDescent="0.25">
      <c r="A15" s="62"/>
      <c r="B15" s="63"/>
      <c r="C15" s="63"/>
      <c r="D15" s="63"/>
      <c r="E15" s="63"/>
      <c r="F15" s="63"/>
      <c r="G15" s="63"/>
      <c r="H15" s="63"/>
      <c r="I15" s="63"/>
      <c r="J15" s="62"/>
      <c r="K15" s="62"/>
      <c r="L15" s="64"/>
      <c r="M15" s="62"/>
      <c r="N15" s="70" t="s">
        <v>36</v>
      </c>
      <c r="O15" s="70" t="s">
        <v>37</v>
      </c>
      <c r="P15" s="70"/>
      <c r="Q15" s="70" t="s">
        <v>38</v>
      </c>
      <c r="R15" s="70" t="s">
        <v>36</v>
      </c>
      <c r="S15" s="70" t="s">
        <v>37</v>
      </c>
      <c r="T15" s="70"/>
      <c r="U15" s="70" t="s">
        <v>38</v>
      </c>
      <c r="V15" s="62"/>
      <c r="W15" s="70" t="s">
        <v>101</v>
      </c>
      <c r="X15" s="70" t="s">
        <v>102</v>
      </c>
      <c r="Y15" s="70"/>
      <c r="Z15" s="70" t="s">
        <v>126</v>
      </c>
      <c r="AA15" s="70" t="s">
        <v>103</v>
      </c>
      <c r="AB15" s="70" t="s">
        <v>104</v>
      </c>
      <c r="AC15" s="70" t="s">
        <v>105</v>
      </c>
      <c r="AD15" s="65"/>
      <c r="AE15" s="66"/>
      <c r="AF15" s="66"/>
      <c r="AG15" s="66"/>
    </row>
    <row r="16" spans="1:33" ht="66" customHeight="1" x14ac:dyDescent="0.25">
      <c r="A16" s="71">
        <v>1</v>
      </c>
      <c r="B16" s="72">
        <v>4</v>
      </c>
      <c r="C16" s="72">
        <v>4</v>
      </c>
      <c r="D16" s="72">
        <v>3</v>
      </c>
      <c r="E16" s="72">
        <v>1</v>
      </c>
      <c r="F16" s="72">
        <v>3</v>
      </c>
      <c r="G16" s="72">
        <v>4</v>
      </c>
      <c r="H16" s="72">
        <v>5</v>
      </c>
      <c r="I16" s="73">
        <f t="shared" ref="I16:I29" si="0">AVERAGE(B16:H16)</f>
        <v>3.4285714285714284</v>
      </c>
      <c r="J16" s="74" t="s">
        <v>0</v>
      </c>
      <c r="K16" s="74" t="s">
        <v>17</v>
      </c>
      <c r="L16" s="75" t="s">
        <v>16</v>
      </c>
      <c r="M16" s="74" t="s">
        <v>132</v>
      </c>
      <c r="N16" s="76">
        <v>3</v>
      </c>
      <c r="O16" s="72">
        <v>4</v>
      </c>
      <c r="P16" s="72">
        <f t="shared" ref="P16" si="1">+N16+O16</f>
        <v>7</v>
      </c>
      <c r="Q16" s="77" t="str">
        <f t="shared" ref="Q16:Q17" si="2">IF((P16)&lt;=3,"Baja",IF(AND((P16)&gt;=4,(P16)&lt;=5),"Moderada",IF(AND((P16)&gt;=6,(P16)&lt;=7),"Alta",IF(AND((P16)&gt;=8,(P16)&lt;=10),"Extrema"))))</f>
        <v>Alta</v>
      </c>
      <c r="R16" s="72"/>
      <c r="S16" s="72"/>
      <c r="T16" s="72"/>
      <c r="U16" s="77"/>
      <c r="V16" s="72" t="s">
        <v>153</v>
      </c>
      <c r="W16" s="72">
        <v>3</v>
      </c>
      <c r="X16" s="72">
        <v>3</v>
      </c>
      <c r="Y16" s="72">
        <f t="shared" ref="Y16:Y28" si="3">+W16+X16</f>
        <v>6</v>
      </c>
      <c r="Z16" s="77" t="str">
        <f t="shared" ref="Z16:Z29" si="4">IF((Y16)&lt;=3,"Baja",IF(AND((Y16)&gt;=4,(Y16)&lt;=5),"Moderada",IF(AND((Y16)&gt;=6,(Y16)&lt;=7),"Alta",IF(AND((Y16)&gt;=8,(Y16)&lt;=10),"Extrema"))))</f>
        <v>Alta</v>
      </c>
      <c r="AA16" s="78" t="s">
        <v>162</v>
      </c>
      <c r="AB16" s="72" t="s">
        <v>160</v>
      </c>
      <c r="AC16" s="72" t="s">
        <v>161</v>
      </c>
      <c r="AD16" s="79"/>
      <c r="AE16" s="79"/>
      <c r="AF16" s="79"/>
      <c r="AG16" s="79"/>
    </row>
    <row r="17" spans="1:33" ht="71.5" customHeight="1" x14ac:dyDescent="0.25">
      <c r="A17" s="71">
        <f>+A16+1</f>
        <v>2</v>
      </c>
      <c r="B17" s="72">
        <v>4</v>
      </c>
      <c r="C17" s="72">
        <v>3</v>
      </c>
      <c r="D17" s="72">
        <v>3</v>
      </c>
      <c r="E17" s="72">
        <v>3</v>
      </c>
      <c r="F17" s="72">
        <v>4</v>
      </c>
      <c r="G17" s="72">
        <v>3</v>
      </c>
      <c r="H17" s="72">
        <v>3</v>
      </c>
      <c r="I17" s="73">
        <f t="shared" si="0"/>
        <v>3.2857142857142856</v>
      </c>
      <c r="J17" s="74" t="s">
        <v>0</v>
      </c>
      <c r="K17" s="74" t="s">
        <v>15</v>
      </c>
      <c r="L17" s="75" t="s">
        <v>127</v>
      </c>
      <c r="M17" s="74" t="s">
        <v>133</v>
      </c>
      <c r="N17" s="76">
        <v>3</v>
      </c>
      <c r="O17" s="72">
        <v>4</v>
      </c>
      <c r="P17" s="76">
        <f t="shared" ref="P17:P29" si="5">+N17+O17</f>
        <v>7</v>
      </c>
      <c r="Q17" s="77" t="str">
        <f t="shared" si="2"/>
        <v>Alta</v>
      </c>
      <c r="R17" s="72"/>
      <c r="S17" s="72"/>
      <c r="T17" s="72"/>
      <c r="U17" s="77"/>
      <c r="V17" s="72" t="s">
        <v>128</v>
      </c>
      <c r="W17" s="72">
        <v>3</v>
      </c>
      <c r="X17" s="72">
        <v>3</v>
      </c>
      <c r="Y17" s="72">
        <f t="shared" si="3"/>
        <v>6</v>
      </c>
      <c r="Z17" s="77" t="str">
        <f t="shared" si="4"/>
        <v>Alta</v>
      </c>
      <c r="AA17" s="78" t="s">
        <v>162</v>
      </c>
      <c r="AB17" s="72" t="s">
        <v>164</v>
      </c>
      <c r="AC17" s="72" t="s">
        <v>161</v>
      </c>
      <c r="AD17" s="79"/>
      <c r="AE17" s="79"/>
      <c r="AF17" s="79"/>
      <c r="AG17" s="79"/>
    </row>
    <row r="18" spans="1:33" ht="103.5" x14ac:dyDescent="0.25">
      <c r="A18" s="71">
        <f t="shared" ref="A18:A29" si="6">+A17+1</f>
        <v>3</v>
      </c>
      <c r="B18" s="72">
        <v>4</v>
      </c>
      <c r="C18" s="72">
        <v>3</v>
      </c>
      <c r="D18" s="72">
        <v>4</v>
      </c>
      <c r="E18" s="72">
        <v>3</v>
      </c>
      <c r="F18" s="72">
        <v>3</v>
      </c>
      <c r="G18" s="72">
        <v>4</v>
      </c>
      <c r="H18" s="72">
        <v>4</v>
      </c>
      <c r="I18" s="73">
        <f t="shared" si="0"/>
        <v>3.5714285714285716</v>
      </c>
      <c r="J18" s="74" t="s">
        <v>1</v>
      </c>
      <c r="K18" s="74" t="s">
        <v>135</v>
      </c>
      <c r="L18" s="75" t="s">
        <v>125</v>
      </c>
      <c r="M18" s="74" t="s">
        <v>134</v>
      </c>
      <c r="N18" s="76">
        <v>4</v>
      </c>
      <c r="O18" s="72">
        <v>5</v>
      </c>
      <c r="P18" s="76">
        <f t="shared" si="5"/>
        <v>9</v>
      </c>
      <c r="Q18" s="77" t="str">
        <f t="shared" ref="Q18:Q29" si="7">IF((P18)&lt;=3,"Baja",IF(AND((P18)&gt;=4,(P18)&lt;=5),"Moderada",IF(AND((P18)&gt;=6,(P18)&lt;=7),"Alta",IF(AND((P18)&gt;=8,(P18)&lt;=10),"Extrema"))))</f>
        <v>Extrema</v>
      </c>
      <c r="R18" s="72"/>
      <c r="S18" s="72"/>
      <c r="T18" s="72"/>
      <c r="U18" s="77"/>
      <c r="V18" s="72" t="s">
        <v>129</v>
      </c>
      <c r="W18" s="72">
        <v>3</v>
      </c>
      <c r="X18" s="72">
        <v>4</v>
      </c>
      <c r="Y18" s="72">
        <f t="shared" si="3"/>
        <v>7</v>
      </c>
      <c r="Z18" s="77" t="str">
        <f t="shared" si="4"/>
        <v>Alta</v>
      </c>
      <c r="AA18" s="78" t="s">
        <v>162</v>
      </c>
      <c r="AB18" s="72" t="s">
        <v>165</v>
      </c>
      <c r="AC18" s="72" t="s">
        <v>166</v>
      </c>
      <c r="AD18" s="79"/>
      <c r="AE18" s="79"/>
      <c r="AF18" s="79"/>
      <c r="AG18" s="79"/>
    </row>
    <row r="19" spans="1:33" ht="80.5" x14ac:dyDescent="0.25">
      <c r="A19" s="71">
        <f t="shared" si="6"/>
        <v>4</v>
      </c>
      <c r="B19" s="72">
        <v>4</v>
      </c>
      <c r="C19" s="72">
        <v>4</v>
      </c>
      <c r="D19" s="72">
        <v>4</v>
      </c>
      <c r="E19" s="72">
        <v>1</v>
      </c>
      <c r="F19" s="72">
        <v>4</v>
      </c>
      <c r="G19" s="72">
        <v>1</v>
      </c>
      <c r="H19" s="72">
        <v>1</v>
      </c>
      <c r="I19" s="73">
        <f t="shared" si="0"/>
        <v>2.7142857142857144</v>
      </c>
      <c r="J19" s="74" t="s">
        <v>114</v>
      </c>
      <c r="K19" s="74" t="s">
        <v>136</v>
      </c>
      <c r="L19" s="75" t="s">
        <v>113</v>
      </c>
      <c r="M19" s="74" t="s">
        <v>137</v>
      </c>
      <c r="N19" s="76">
        <v>3</v>
      </c>
      <c r="O19" s="72">
        <v>5</v>
      </c>
      <c r="P19" s="76">
        <f t="shared" si="5"/>
        <v>8</v>
      </c>
      <c r="Q19" s="77" t="str">
        <f t="shared" si="7"/>
        <v>Extrema</v>
      </c>
      <c r="R19" s="72"/>
      <c r="S19" s="72"/>
      <c r="T19" s="72"/>
      <c r="U19" s="77"/>
      <c r="V19" s="72" t="s">
        <v>130</v>
      </c>
      <c r="W19" s="72">
        <v>3</v>
      </c>
      <c r="X19" s="72">
        <v>4</v>
      </c>
      <c r="Y19" s="72">
        <f t="shared" si="3"/>
        <v>7</v>
      </c>
      <c r="Z19" s="77" t="str">
        <f t="shared" si="4"/>
        <v>Alta</v>
      </c>
      <c r="AA19" s="78" t="s">
        <v>167</v>
      </c>
      <c r="AB19" s="72" t="s">
        <v>168</v>
      </c>
      <c r="AC19" s="72" t="s">
        <v>169</v>
      </c>
      <c r="AD19" s="79"/>
      <c r="AE19" s="79"/>
      <c r="AF19" s="79"/>
      <c r="AG19" s="79"/>
    </row>
    <row r="20" spans="1:33" ht="57.5" x14ac:dyDescent="0.25">
      <c r="A20" s="71">
        <f t="shared" si="6"/>
        <v>5</v>
      </c>
      <c r="B20" s="72">
        <v>2</v>
      </c>
      <c r="C20" s="72">
        <v>1</v>
      </c>
      <c r="D20" s="72">
        <v>3</v>
      </c>
      <c r="E20" s="72">
        <v>1</v>
      </c>
      <c r="F20" s="72">
        <v>3</v>
      </c>
      <c r="G20" s="72">
        <v>1</v>
      </c>
      <c r="H20" s="72">
        <v>2</v>
      </c>
      <c r="I20" s="73">
        <f t="shared" si="0"/>
        <v>1.8571428571428572</v>
      </c>
      <c r="J20" s="74" t="s">
        <v>1</v>
      </c>
      <c r="K20" s="74" t="s">
        <v>138</v>
      </c>
      <c r="L20" s="75" t="s">
        <v>11</v>
      </c>
      <c r="M20" s="74" t="s">
        <v>20</v>
      </c>
      <c r="N20" s="76">
        <v>2</v>
      </c>
      <c r="O20" s="72">
        <v>3</v>
      </c>
      <c r="P20" s="76">
        <f t="shared" si="5"/>
        <v>5</v>
      </c>
      <c r="Q20" s="77" t="str">
        <f t="shared" si="7"/>
        <v>Moderada</v>
      </c>
      <c r="R20" s="72"/>
      <c r="S20" s="72"/>
      <c r="T20" s="72"/>
      <c r="U20" s="77"/>
      <c r="V20" s="72" t="s">
        <v>131</v>
      </c>
      <c r="W20" s="72">
        <v>2</v>
      </c>
      <c r="X20" s="72">
        <v>2</v>
      </c>
      <c r="Y20" s="72">
        <f t="shared" si="3"/>
        <v>4</v>
      </c>
      <c r="Z20" s="77" t="str">
        <f t="shared" si="4"/>
        <v>Moderada</v>
      </c>
      <c r="AA20" s="72" t="s">
        <v>163</v>
      </c>
      <c r="AB20" s="72" t="s">
        <v>170</v>
      </c>
      <c r="AC20" s="72" t="s">
        <v>171</v>
      </c>
      <c r="AD20" s="79"/>
      <c r="AE20" s="79"/>
      <c r="AF20" s="79"/>
      <c r="AG20" s="79"/>
    </row>
    <row r="21" spans="1:33" ht="103.5" x14ac:dyDescent="0.25">
      <c r="A21" s="71">
        <f t="shared" si="6"/>
        <v>6</v>
      </c>
      <c r="B21" s="72">
        <v>2</v>
      </c>
      <c r="C21" s="72">
        <v>1</v>
      </c>
      <c r="D21" s="72">
        <v>1</v>
      </c>
      <c r="E21" s="72">
        <v>1</v>
      </c>
      <c r="F21" s="72">
        <v>3</v>
      </c>
      <c r="G21" s="72">
        <v>2</v>
      </c>
      <c r="H21" s="72">
        <v>3</v>
      </c>
      <c r="I21" s="73">
        <f t="shared" si="0"/>
        <v>1.8571428571428572</v>
      </c>
      <c r="J21" s="74" t="s">
        <v>2</v>
      </c>
      <c r="K21" s="74" t="s">
        <v>139</v>
      </c>
      <c r="L21" s="75" t="s">
        <v>12</v>
      </c>
      <c r="M21" s="74" t="s">
        <v>140</v>
      </c>
      <c r="N21" s="76">
        <v>2</v>
      </c>
      <c r="O21" s="72">
        <v>4</v>
      </c>
      <c r="P21" s="76">
        <f t="shared" si="5"/>
        <v>6</v>
      </c>
      <c r="Q21" s="77" t="str">
        <f t="shared" si="7"/>
        <v>Alta</v>
      </c>
      <c r="R21" s="72"/>
      <c r="S21" s="72"/>
      <c r="T21" s="72"/>
      <c r="U21" s="77"/>
      <c r="V21" s="72" t="s">
        <v>128</v>
      </c>
      <c r="W21" s="72">
        <v>2</v>
      </c>
      <c r="X21" s="72">
        <v>4</v>
      </c>
      <c r="Y21" s="72">
        <f t="shared" si="3"/>
        <v>6</v>
      </c>
      <c r="Z21" s="77" t="str">
        <f t="shared" si="4"/>
        <v>Alta</v>
      </c>
      <c r="AA21" s="78" t="s">
        <v>162</v>
      </c>
      <c r="AB21" s="72" t="s">
        <v>172</v>
      </c>
      <c r="AC21" s="72" t="s">
        <v>161</v>
      </c>
      <c r="AD21" s="79"/>
      <c r="AE21" s="79"/>
      <c r="AF21" s="79"/>
      <c r="AG21" s="79"/>
    </row>
    <row r="22" spans="1:33" ht="57.5" x14ac:dyDescent="0.25">
      <c r="A22" s="71">
        <f t="shared" si="6"/>
        <v>7</v>
      </c>
      <c r="B22" s="72">
        <v>4</v>
      </c>
      <c r="C22" s="72">
        <v>4</v>
      </c>
      <c r="D22" s="72">
        <v>4</v>
      </c>
      <c r="E22" s="72">
        <v>1</v>
      </c>
      <c r="F22" s="72">
        <v>4</v>
      </c>
      <c r="G22" s="72">
        <v>3</v>
      </c>
      <c r="H22" s="72">
        <v>4</v>
      </c>
      <c r="I22" s="73">
        <f t="shared" si="0"/>
        <v>3.4285714285714284</v>
      </c>
      <c r="J22" s="74" t="s">
        <v>2</v>
      </c>
      <c r="K22" s="74" t="s">
        <v>141</v>
      </c>
      <c r="L22" s="75" t="s">
        <v>13</v>
      </c>
      <c r="M22" s="74" t="s">
        <v>142</v>
      </c>
      <c r="N22" s="76">
        <v>3</v>
      </c>
      <c r="O22" s="72">
        <v>4</v>
      </c>
      <c r="P22" s="76">
        <f t="shared" si="5"/>
        <v>7</v>
      </c>
      <c r="Q22" s="77" t="str">
        <f t="shared" si="7"/>
        <v>Alta</v>
      </c>
      <c r="R22" s="72"/>
      <c r="S22" s="72"/>
      <c r="T22" s="72"/>
      <c r="U22" s="77"/>
      <c r="V22" s="72" t="s">
        <v>128</v>
      </c>
      <c r="W22" s="72">
        <v>2</v>
      </c>
      <c r="X22" s="72">
        <v>4</v>
      </c>
      <c r="Y22" s="72">
        <f t="shared" si="3"/>
        <v>6</v>
      </c>
      <c r="Z22" s="77" t="str">
        <f t="shared" si="4"/>
        <v>Alta</v>
      </c>
      <c r="AA22" s="78" t="s">
        <v>162</v>
      </c>
      <c r="AB22" s="72" t="s">
        <v>173</v>
      </c>
      <c r="AC22" s="72" t="s">
        <v>174</v>
      </c>
      <c r="AD22" s="79"/>
      <c r="AE22" s="79"/>
      <c r="AF22" s="79"/>
      <c r="AG22" s="79"/>
    </row>
    <row r="23" spans="1:33" ht="57.5" x14ac:dyDescent="0.25">
      <c r="A23" s="71">
        <f t="shared" si="6"/>
        <v>8</v>
      </c>
      <c r="B23" s="72">
        <v>3</v>
      </c>
      <c r="C23" s="72">
        <v>1</v>
      </c>
      <c r="D23" s="72">
        <v>3</v>
      </c>
      <c r="E23" s="72">
        <v>3</v>
      </c>
      <c r="F23" s="72">
        <v>3</v>
      </c>
      <c r="G23" s="72">
        <v>2</v>
      </c>
      <c r="H23" s="72">
        <v>2</v>
      </c>
      <c r="I23" s="73">
        <f t="shared" si="0"/>
        <v>2.4285714285714284</v>
      </c>
      <c r="J23" s="74" t="s">
        <v>3</v>
      </c>
      <c r="K23" s="74" t="s">
        <v>143</v>
      </c>
      <c r="L23" s="75" t="s">
        <v>115</v>
      </c>
      <c r="M23" s="74" t="s">
        <v>144</v>
      </c>
      <c r="N23" s="76">
        <v>2</v>
      </c>
      <c r="O23" s="72">
        <v>5</v>
      </c>
      <c r="P23" s="76">
        <f t="shared" si="5"/>
        <v>7</v>
      </c>
      <c r="Q23" s="77" t="str">
        <f t="shared" si="7"/>
        <v>Alta</v>
      </c>
      <c r="R23" s="72"/>
      <c r="S23" s="72"/>
      <c r="T23" s="72"/>
      <c r="U23" s="77"/>
      <c r="V23" s="72" t="s">
        <v>154</v>
      </c>
      <c r="W23" s="72">
        <v>2</v>
      </c>
      <c r="X23" s="72">
        <v>4</v>
      </c>
      <c r="Y23" s="72">
        <f t="shared" si="3"/>
        <v>6</v>
      </c>
      <c r="Z23" s="77" t="str">
        <f t="shared" si="4"/>
        <v>Alta</v>
      </c>
      <c r="AA23" s="78" t="s">
        <v>162</v>
      </c>
      <c r="AB23" s="72" t="s">
        <v>175</v>
      </c>
      <c r="AC23" s="72" t="s">
        <v>176</v>
      </c>
      <c r="AD23" s="79"/>
      <c r="AE23" s="79"/>
      <c r="AF23" s="79"/>
      <c r="AG23" s="79"/>
    </row>
    <row r="24" spans="1:33" ht="57.5" x14ac:dyDescent="0.25">
      <c r="A24" s="71">
        <f t="shared" si="6"/>
        <v>9</v>
      </c>
      <c r="B24" s="72">
        <v>5</v>
      </c>
      <c r="C24" s="72">
        <v>3</v>
      </c>
      <c r="D24" s="72">
        <v>3</v>
      </c>
      <c r="E24" s="72">
        <v>1</v>
      </c>
      <c r="F24" s="72">
        <v>1</v>
      </c>
      <c r="G24" s="72">
        <v>3</v>
      </c>
      <c r="H24" s="72">
        <v>1</v>
      </c>
      <c r="I24" s="73">
        <f t="shared" si="0"/>
        <v>2.4285714285714284</v>
      </c>
      <c r="J24" s="74" t="s">
        <v>9</v>
      </c>
      <c r="K24" s="74" t="s">
        <v>145</v>
      </c>
      <c r="L24" s="75" t="s">
        <v>8</v>
      </c>
      <c r="M24" s="74" t="s">
        <v>146</v>
      </c>
      <c r="N24" s="76">
        <v>2</v>
      </c>
      <c r="O24" s="72">
        <v>3</v>
      </c>
      <c r="P24" s="76">
        <f t="shared" si="5"/>
        <v>5</v>
      </c>
      <c r="Q24" s="77" t="str">
        <f t="shared" si="7"/>
        <v>Moderada</v>
      </c>
      <c r="R24" s="72"/>
      <c r="S24" s="72"/>
      <c r="T24" s="72"/>
      <c r="U24" s="77"/>
      <c r="V24" s="72" t="s">
        <v>155</v>
      </c>
      <c r="W24" s="72">
        <v>2</v>
      </c>
      <c r="X24" s="72">
        <v>2</v>
      </c>
      <c r="Y24" s="72">
        <f t="shared" si="3"/>
        <v>4</v>
      </c>
      <c r="Z24" s="77" t="str">
        <f t="shared" si="4"/>
        <v>Moderada</v>
      </c>
      <c r="AA24" s="72" t="s">
        <v>163</v>
      </c>
      <c r="AB24" s="72" t="s">
        <v>175</v>
      </c>
      <c r="AC24" s="72" t="s">
        <v>176</v>
      </c>
      <c r="AD24" s="79"/>
      <c r="AE24" s="79"/>
      <c r="AF24" s="79"/>
      <c r="AG24" s="79"/>
    </row>
    <row r="25" spans="1:33" ht="69" x14ac:dyDescent="0.25">
      <c r="A25" s="71">
        <f t="shared" si="6"/>
        <v>10</v>
      </c>
      <c r="B25" s="72">
        <v>5</v>
      </c>
      <c r="C25" s="72">
        <v>5</v>
      </c>
      <c r="D25" s="72">
        <v>5</v>
      </c>
      <c r="E25" s="72">
        <v>5</v>
      </c>
      <c r="F25" s="72">
        <v>4</v>
      </c>
      <c r="G25" s="72">
        <v>1</v>
      </c>
      <c r="H25" s="72">
        <v>1</v>
      </c>
      <c r="I25" s="73">
        <f t="shared" si="0"/>
        <v>3.7142857142857144</v>
      </c>
      <c r="J25" s="74" t="s">
        <v>7</v>
      </c>
      <c r="K25" s="74" t="s">
        <v>147</v>
      </c>
      <c r="L25" s="75" t="s">
        <v>21</v>
      </c>
      <c r="M25" s="74" t="s">
        <v>22</v>
      </c>
      <c r="N25" s="76">
        <v>4</v>
      </c>
      <c r="O25" s="72">
        <v>4</v>
      </c>
      <c r="P25" s="76">
        <f t="shared" si="5"/>
        <v>8</v>
      </c>
      <c r="Q25" s="77" t="str">
        <f t="shared" si="7"/>
        <v>Extrema</v>
      </c>
      <c r="R25" s="72"/>
      <c r="S25" s="72"/>
      <c r="T25" s="72"/>
      <c r="U25" s="77"/>
      <c r="V25" s="72" t="s">
        <v>155</v>
      </c>
      <c r="W25" s="72">
        <v>4</v>
      </c>
      <c r="X25" s="72">
        <v>3</v>
      </c>
      <c r="Y25" s="72">
        <f t="shared" si="3"/>
        <v>7</v>
      </c>
      <c r="Z25" s="77" t="str">
        <f t="shared" si="4"/>
        <v>Alta</v>
      </c>
      <c r="AA25" s="78" t="s">
        <v>162</v>
      </c>
      <c r="AB25" s="72" t="s">
        <v>177</v>
      </c>
      <c r="AC25" s="72" t="s">
        <v>176</v>
      </c>
      <c r="AD25" s="79"/>
      <c r="AE25" s="79"/>
      <c r="AF25" s="79"/>
      <c r="AG25" s="79"/>
    </row>
    <row r="26" spans="1:33" ht="92" x14ac:dyDescent="0.25">
      <c r="A26" s="71">
        <f t="shared" si="6"/>
        <v>11</v>
      </c>
      <c r="B26" s="72">
        <v>3</v>
      </c>
      <c r="C26" s="72">
        <v>1</v>
      </c>
      <c r="D26" s="72">
        <v>4</v>
      </c>
      <c r="E26" s="72">
        <v>4</v>
      </c>
      <c r="F26" s="72">
        <v>4</v>
      </c>
      <c r="G26" s="72">
        <v>1</v>
      </c>
      <c r="H26" s="72">
        <v>3</v>
      </c>
      <c r="I26" s="73">
        <f t="shared" si="0"/>
        <v>2.8571428571428572</v>
      </c>
      <c r="J26" s="74" t="s">
        <v>6</v>
      </c>
      <c r="K26" s="74" t="s">
        <v>148</v>
      </c>
      <c r="L26" s="75" t="s">
        <v>122</v>
      </c>
      <c r="M26" s="74" t="s">
        <v>149</v>
      </c>
      <c r="N26" s="76">
        <v>3</v>
      </c>
      <c r="O26" s="72">
        <v>4</v>
      </c>
      <c r="P26" s="76">
        <f t="shared" si="5"/>
        <v>7</v>
      </c>
      <c r="Q26" s="77" t="str">
        <f t="shared" si="7"/>
        <v>Alta</v>
      </c>
      <c r="R26" s="72"/>
      <c r="S26" s="72"/>
      <c r="T26" s="72"/>
      <c r="U26" s="77"/>
      <c r="V26" s="72" t="s">
        <v>156</v>
      </c>
      <c r="W26" s="72">
        <v>3</v>
      </c>
      <c r="X26" s="72">
        <v>3</v>
      </c>
      <c r="Y26" s="72">
        <f t="shared" si="3"/>
        <v>6</v>
      </c>
      <c r="Z26" s="77" t="str">
        <f t="shared" si="4"/>
        <v>Alta</v>
      </c>
      <c r="AA26" s="78" t="s">
        <v>162</v>
      </c>
      <c r="AB26" s="72" t="s">
        <v>178</v>
      </c>
      <c r="AC26" s="72" t="s">
        <v>179</v>
      </c>
      <c r="AD26" s="79"/>
      <c r="AE26" s="79"/>
      <c r="AF26" s="79"/>
      <c r="AG26" s="79"/>
    </row>
    <row r="27" spans="1:33" ht="207" x14ac:dyDescent="0.25">
      <c r="A27" s="71">
        <f t="shared" si="6"/>
        <v>12</v>
      </c>
      <c r="B27" s="72">
        <v>5</v>
      </c>
      <c r="C27" s="72">
        <v>2</v>
      </c>
      <c r="D27" s="72">
        <v>3</v>
      </c>
      <c r="E27" s="72">
        <v>1</v>
      </c>
      <c r="F27" s="72">
        <v>4</v>
      </c>
      <c r="G27" s="72">
        <v>3</v>
      </c>
      <c r="H27" s="72">
        <v>4</v>
      </c>
      <c r="I27" s="73">
        <f t="shared" si="0"/>
        <v>3.1428571428571428</v>
      </c>
      <c r="J27" s="74" t="s">
        <v>4</v>
      </c>
      <c r="K27" s="74" t="s">
        <v>18</v>
      </c>
      <c r="L27" s="75" t="s">
        <v>117</v>
      </c>
      <c r="M27" s="74" t="s">
        <v>19</v>
      </c>
      <c r="N27" s="76">
        <v>3</v>
      </c>
      <c r="O27" s="72">
        <v>5</v>
      </c>
      <c r="P27" s="76">
        <f t="shared" si="5"/>
        <v>8</v>
      </c>
      <c r="Q27" s="77" t="str">
        <f t="shared" si="7"/>
        <v>Extrema</v>
      </c>
      <c r="R27" s="72"/>
      <c r="S27" s="72"/>
      <c r="T27" s="72"/>
      <c r="U27" s="77"/>
      <c r="V27" s="72" t="s">
        <v>157</v>
      </c>
      <c r="W27" s="72">
        <v>3</v>
      </c>
      <c r="X27" s="72">
        <v>4</v>
      </c>
      <c r="Y27" s="72">
        <f t="shared" si="3"/>
        <v>7</v>
      </c>
      <c r="Z27" s="77" t="str">
        <f t="shared" si="4"/>
        <v>Alta</v>
      </c>
      <c r="AA27" s="78" t="s">
        <v>162</v>
      </c>
      <c r="AB27" s="72" t="s">
        <v>180</v>
      </c>
      <c r="AC27" s="72" t="s">
        <v>181</v>
      </c>
      <c r="AD27" s="79"/>
      <c r="AE27" s="79"/>
      <c r="AF27" s="79"/>
      <c r="AG27" s="79"/>
    </row>
    <row r="28" spans="1:33" ht="69" x14ac:dyDescent="0.25">
      <c r="A28" s="71">
        <f t="shared" si="6"/>
        <v>13</v>
      </c>
      <c r="B28" s="72">
        <v>4</v>
      </c>
      <c r="C28" s="72">
        <v>4</v>
      </c>
      <c r="D28" s="72">
        <v>4</v>
      </c>
      <c r="E28" s="72">
        <v>1</v>
      </c>
      <c r="F28" s="72">
        <v>4</v>
      </c>
      <c r="G28" s="72">
        <v>3</v>
      </c>
      <c r="H28" s="72">
        <v>5</v>
      </c>
      <c r="I28" s="73">
        <f t="shared" si="0"/>
        <v>3.5714285714285716</v>
      </c>
      <c r="J28" s="74" t="s">
        <v>4</v>
      </c>
      <c r="K28" s="74" t="s">
        <v>150</v>
      </c>
      <c r="L28" s="75" t="s">
        <v>14</v>
      </c>
      <c r="M28" s="74" t="s">
        <v>151</v>
      </c>
      <c r="N28" s="76">
        <v>4</v>
      </c>
      <c r="O28" s="72">
        <v>3</v>
      </c>
      <c r="P28" s="76">
        <f t="shared" si="5"/>
        <v>7</v>
      </c>
      <c r="Q28" s="77" t="str">
        <f t="shared" si="7"/>
        <v>Alta</v>
      </c>
      <c r="R28" s="72"/>
      <c r="S28" s="72"/>
      <c r="T28" s="72"/>
      <c r="U28" s="77"/>
      <c r="V28" s="72" t="s">
        <v>158</v>
      </c>
      <c r="W28" s="72">
        <v>4</v>
      </c>
      <c r="X28" s="72">
        <v>3</v>
      </c>
      <c r="Y28" s="72">
        <f t="shared" si="3"/>
        <v>7</v>
      </c>
      <c r="Z28" s="77" t="str">
        <f t="shared" si="4"/>
        <v>Alta</v>
      </c>
      <c r="AA28" s="78" t="s">
        <v>162</v>
      </c>
      <c r="AB28" s="72" t="s">
        <v>182</v>
      </c>
      <c r="AC28" s="72" t="s">
        <v>183</v>
      </c>
      <c r="AD28" s="79"/>
      <c r="AE28" s="79"/>
      <c r="AF28" s="79"/>
      <c r="AG28" s="79"/>
    </row>
    <row r="29" spans="1:33" ht="115" x14ac:dyDescent="0.25">
      <c r="A29" s="71">
        <f t="shared" si="6"/>
        <v>14</v>
      </c>
      <c r="B29" s="72"/>
      <c r="C29" s="72"/>
      <c r="D29" s="72">
        <v>5</v>
      </c>
      <c r="E29" s="72">
        <v>5</v>
      </c>
      <c r="F29" s="72">
        <v>5</v>
      </c>
      <c r="G29" s="72">
        <v>5</v>
      </c>
      <c r="H29" s="72">
        <v>5</v>
      </c>
      <c r="I29" s="73">
        <f t="shared" si="0"/>
        <v>5</v>
      </c>
      <c r="J29" s="74" t="s">
        <v>118</v>
      </c>
      <c r="K29" s="74" t="s">
        <v>10</v>
      </c>
      <c r="L29" s="75" t="s">
        <v>10</v>
      </c>
      <c r="M29" s="74" t="s">
        <v>152</v>
      </c>
      <c r="N29" s="76">
        <v>5</v>
      </c>
      <c r="O29" s="72">
        <v>4</v>
      </c>
      <c r="P29" s="72">
        <f t="shared" si="5"/>
        <v>9</v>
      </c>
      <c r="Q29" s="77" t="str">
        <f t="shared" si="7"/>
        <v>Extrema</v>
      </c>
      <c r="R29" s="72"/>
      <c r="S29" s="72"/>
      <c r="T29" s="72"/>
      <c r="U29" s="77"/>
      <c r="V29" s="72" t="s">
        <v>159</v>
      </c>
      <c r="W29" s="72">
        <v>5</v>
      </c>
      <c r="X29" s="72">
        <v>3</v>
      </c>
      <c r="Y29" s="72"/>
      <c r="Z29" s="77" t="str">
        <f t="shared" si="4"/>
        <v>Baja</v>
      </c>
      <c r="AA29" s="72" t="s">
        <v>163</v>
      </c>
      <c r="AB29" s="72" t="s">
        <v>184</v>
      </c>
      <c r="AC29" s="72" t="s">
        <v>185</v>
      </c>
      <c r="AD29" s="79"/>
      <c r="AE29" s="79"/>
      <c r="AF29" s="79"/>
      <c r="AG29" s="79"/>
    </row>
  </sheetData>
  <sheetProtection algorithmName="SHA-512" hashValue="dfaFeaAQRntiiaJw21TBDF3Ruk8Aq0KmPQZ1VL8v3/YnDdxQ59uAX/YdcMnDr1hLFeY1IQgv7qAmVAdCbdmoOQ==" saltValue="qpyk0Qo1Ca0pc/7rUIHAWg==" spinCount="100000" sheet="1" objects="1" scenarios="1"/>
  <autoFilter ref="A12:AG29">
    <filterColumn colId="13" showButton="0"/>
    <filterColumn colId="14" showButton="0"/>
    <filterColumn colId="15" hiddenButton="1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hiddenButton="1" showButton="0"/>
    <filterColumn colId="25" showButton="0"/>
    <filterColumn colId="26" showButton="0"/>
    <filterColumn colId="27" showButton="0"/>
  </autoFilter>
  <mergeCells count="23">
    <mergeCell ref="AA14:AC14"/>
    <mergeCell ref="AG12:AG15"/>
    <mergeCell ref="V13:AC13"/>
    <mergeCell ref="J10:M11"/>
    <mergeCell ref="R10:AC11"/>
    <mergeCell ref="AD10:AG10"/>
    <mergeCell ref="AD11:AG11"/>
    <mergeCell ref="N12:Q13"/>
    <mergeCell ref="R12:U13"/>
    <mergeCell ref="V12:AC12"/>
    <mergeCell ref="AD12:AD15"/>
    <mergeCell ref="AE12:AE15"/>
    <mergeCell ref="AF12:AF15"/>
    <mergeCell ref="N14:Q14"/>
    <mergeCell ref="R14:U14"/>
    <mergeCell ref="V14:V15"/>
    <mergeCell ref="B1:Q6"/>
    <mergeCell ref="W14:Z14"/>
    <mergeCell ref="A12:A15"/>
    <mergeCell ref="J12:J15"/>
    <mergeCell ref="K12:K15"/>
    <mergeCell ref="L12:L15"/>
    <mergeCell ref="M12:M15"/>
  </mergeCells>
  <conditionalFormatting sqref="U16:U28">
    <cfRule type="expression" dxfId="23" priority="37">
      <formula>"si($K$10=Hoja5!$E$4"</formula>
    </cfRule>
    <cfRule type="expression" dxfId="22" priority="38">
      <formula>"si($K$10=Hoja5!$D$4)"</formula>
    </cfRule>
  </conditionalFormatting>
  <conditionalFormatting sqref="Q30:Q1048576 Q7:Q15 Z16:Z28 Q17:Q28">
    <cfRule type="cellIs" dxfId="21" priority="33" operator="equal">
      <formula>"Extrema"</formula>
    </cfRule>
    <cfRule type="cellIs" dxfId="20" priority="34" operator="equal">
      <formula>"alta"</formula>
    </cfRule>
    <cfRule type="cellIs" dxfId="19" priority="35" operator="equal">
      <formula>"Moderada"</formula>
    </cfRule>
    <cfRule type="cellIs" dxfId="18" priority="36" operator="equal">
      <formula>"Baja"</formula>
    </cfRule>
  </conditionalFormatting>
  <conditionalFormatting sqref="U16:U28 Z16:Z28 Q17:Q28">
    <cfRule type="cellIs" dxfId="17" priority="40" operator="equal">
      <formula>#REF!</formula>
    </cfRule>
  </conditionalFormatting>
  <conditionalFormatting sqref="U29">
    <cfRule type="expression" dxfId="16" priority="25">
      <formula>"si($K$10=Hoja5!$E$4"</formula>
    </cfRule>
    <cfRule type="expression" dxfId="15" priority="26">
      <formula>"si($K$10=Hoja5!$D$4)"</formula>
    </cfRule>
  </conditionalFormatting>
  <conditionalFormatting sqref="Q29">
    <cfRule type="cellIs" dxfId="14" priority="21" operator="equal">
      <formula>"Extrema"</formula>
    </cfRule>
    <cfRule type="cellIs" dxfId="13" priority="22" operator="equal">
      <formula>"alta"</formula>
    </cfRule>
    <cfRule type="cellIs" dxfId="12" priority="23" operator="equal">
      <formula>"Moderada"</formula>
    </cfRule>
    <cfRule type="cellIs" dxfId="11" priority="24" operator="equal">
      <formula>"Baja"</formula>
    </cfRule>
  </conditionalFormatting>
  <conditionalFormatting sqref="U29 Q29">
    <cfRule type="cellIs" dxfId="10" priority="27" operator="equal">
      <formula>#REF!</formula>
    </cfRule>
  </conditionalFormatting>
  <conditionalFormatting sqref="Q16">
    <cfRule type="cellIs" dxfId="9" priority="6" operator="equal">
      <formula>"Extrema"</formula>
    </cfRule>
    <cfRule type="cellIs" dxfId="8" priority="7" operator="equal">
      <formula>"alta"</formula>
    </cfRule>
    <cfRule type="cellIs" dxfId="7" priority="8" operator="equal">
      <formula>"Moderada"</formula>
    </cfRule>
    <cfRule type="cellIs" dxfId="6" priority="9" operator="equal">
      <formula>"Baja"</formula>
    </cfRule>
  </conditionalFormatting>
  <conditionalFormatting sqref="Q16">
    <cfRule type="cellIs" dxfId="5" priority="10" operator="equal">
      <formula>#REF!</formula>
    </cfRule>
  </conditionalFormatting>
  <conditionalFormatting sqref="Z29">
    <cfRule type="cellIs" dxfId="4" priority="1" operator="equal">
      <formula>"Extrema"</formula>
    </cfRule>
    <cfRule type="cellIs" dxfId="3" priority="2" operator="equal">
      <formula>"alta"</formula>
    </cfRule>
    <cfRule type="cellIs" dxfId="2" priority="3" operator="equal">
      <formula>"Moderada"</formula>
    </cfRule>
    <cfRule type="cellIs" dxfId="1" priority="4" operator="equal">
      <formula>"Baja"</formula>
    </cfRule>
  </conditionalFormatting>
  <conditionalFormatting sqref="Z29">
    <cfRule type="cellIs" dxfId="0" priority="5" operator="equal">
      <formula>#REF!</formula>
    </cfRule>
  </conditionalFormatting>
  <dataValidations count="4">
    <dataValidation type="list" allowBlank="1" showInputMessage="1" showErrorMessage="1" errorTitle="Seleccione una de las opciones" error="_x000a_Seleccion uno de las opciones dadas, si no tiene claridad en la selección consulte la hoja criterios &quot;analisis del riesgo&quot; de este libro" sqref="S16:T28">
      <formula1>#REF!</formula1>
    </dataValidation>
    <dataValidation type="list" allowBlank="1" showInputMessage="1" showErrorMessage="1" errorTitle="Seleccione una de las opciones " error="_x000a_Seleccion uno de las opciones dadas, si no tiene claridad en la selección consulte la hoja criterios &quot;analisis del riesgo&quot; de este libro_x000a_" sqref="R16:R28">
      <formula1>#REF!</formula1>
    </dataValidation>
    <dataValidation type="list" allowBlank="1" showInputMessage="1" showErrorMessage="1" errorTitle="Seleccione una de las opciones " error="_x000a_Seleccion uno de las opciones dadas, si no tiene claridad en la selección consulte la hoja criterios &quot;analisis del riesgo&quot; de este libro_x000a_" sqref="W16:W29 B21:D28 E21:H29">
      <formula1>$A$239:$A$243</formula1>
    </dataValidation>
    <dataValidation type="list" allowBlank="1" showInputMessage="1" showErrorMessage="1" errorTitle="Seleccione una de las opciones" error="_x000a_Seleccion uno de las opciones dadas, si no tiene claridad en la selección consulte la hoja criterios &quot;analisis del riesgo&quot; de este libro" sqref="X16:X29">
      <formula1>$A$239:$A$243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eleccione una de las opciones " error="_x000a_Seleccion uno de las opciones dadas, si no tiene claridad en la selección consulte la hoja criterios &quot;analisis del riesgo&quot; de este libro_x000a_">
          <x14:formula1>
            <xm:f>'Criterios analisis del riesgo'!$A$233:$A$237</xm:f>
          </x14:formula1>
          <xm:sqref>B16:H20</xm:sqref>
        </x14:dataValidation>
        <x14:dataValidation type="list" allowBlank="1" showInputMessage="1" showErrorMessage="1" errorTitle="Seleccione una de las opciones" error="_x000a_Seleccion uno de las opciones dadas, si no tiene claridad en la selección consulte la hoja criterios &quot;analisis del riesgo&quot; de este libro">
          <x14:formula1>
            <xm:f>'Criterios analisis del riesgo'!$A$233:$A$237</xm:f>
          </x14:formula1>
          <xm:sqref>O17:O28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F18" sqref="F18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8" width="12.26953125" style="19"/>
    <col min="9" max="13" width="0" style="19" hidden="1" customWidth="1"/>
    <col min="14" max="25" width="12.26953125" style="19"/>
    <col min="26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1" customFormat="1" ht="14.5" x14ac:dyDescent="0.35">
      <c r="A6" s="29"/>
      <c r="B6" s="29"/>
      <c r="C6" s="29"/>
      <c r="D6" s="29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6.5" customHeight="1" x14ac:dyDescent="0.25">
      <c r="A7" s="32" t="s">
        <v>98</v>
      </c>
      <c r="B7" s="32"/>
      <c r="C7" s="32"/>
      <c r="D7" s="32"/>
    </row>
    <row r="8" spans="1:25" ht="34.5" customHeight="1" x14ac:dyDescent="0.25">
      <c r="A8" s="33" t="str">
        <f>+'Mapa de riesgos v2'!L16</f>
        <v>Presentación de documentos falsos para la postulación y/o vinculación  a la entidad y/o acceder a derechos prestacionales, presentación de cuentas de cobro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5" t="s">
        <v>94</v>
      </c>
      <c r="D10" s="15" t="s">
        <v>93</v>
      </c>
    </row>
    <row r="11" spans="1:25" x14ac:dyDescent="0.25">
      <c r="A11" s="14">
        <v>1</v>
      </c>
      <c r="B11" s="13" t="s">
        <v>92</v>
      </c>
      <c r="C11" s="12">
        <v>1</v>
      </c>
      <c r="D11" s="12"/>
    </row>
    <row r="12" spans="1:25" ht="17.25" customHeight="1" x14ac:dyDescent="0.25">
      <c r="A12" s="14">
        <v>2</v>
      </c>
      <c r="B12" s="13" t="s">
        <v>91</v>
      </c>
      <c r="C12" s="12"/>
      <c r="D12" s="12">
        <v>1</v>
      </c>
    </row>
    <row r="13" spans="1:25" x14ac:dyDescent="0.25">
      <c r="A13" s="14">
        <v>3</v>
      </c>
      <c r="B13" s="13" t="s">
        <v>90</v>
      </c>
      <c r="C13" s="12">
        <v>1</v>
      </c>
      <c r="D13" s="12"/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>
        <v>1</v>
      </c>
      <c r="D16" s="12"/>
      <c r="N16" s="19">
        <v>3</v>
      </c>
    </row>
    <row r="17" spans="1:14" x14ac:dyDescent="0.25">
      <c r="A17" s="14">
        <v>7</v>
      </c>
      <c r="B17" s="13" t="s">
        <v>86</v>
      </c>
      <c r="C17" s="12">
        <v>1</v>
      </c>
      <c r="D17" s="12"/>
      <c r="N17" s="19">
        <v>3</v>
      </c>
    </row>
    <row r="18" spans="1:14" ht="25" x14ac:dyDescent="0.25">
      <c r="A18" s="14">
        <v>8</v>
      </c>
      <c r="B18" s="13" t="s">
        <v>85</v>
      </c>
      <c r="C18" s="12"/>
      <c r="D18" s="12">
        <v>1</v>
      </c>
      <c r="N18" s="19">
        <v>4</v>
      </c>
    </row>
    <row r="19" spans="1:14" x14ac:dyDescent="0.25">
      <c r="A19" s="14">
        <v>9</v>
      </c>
      <c r="B19" s="13" t="s">
        <v>84</v>
      </c>
      <c r="C19" s="12"/>
      <c r="D19" s="12">
        <v>1</v>
      </c>
      <c r="N19" s="19">
        <v>3</v>
      </c>
    </row>
    <row r="20" spans="1:14" ht="25" x14ac:dyDescent="0.25">
      <c r="A20" s="14">
        <v>10</v>
      </c>
      <c r="B20" s="13" t="s">
        <v>83</v>
      </c>
      <c r="C20" s="12">
        <v>1</v>
      </c>
      <c r="D20" s="12"/>
      <c r="N20" s="19">
        <v>2</v>
      </c>
    </row>
    <row r="21" spans="1:14" x14ac:dyDescent="0.25">
      <c r="A21" s="14">
        <v>11</v>
      </c>
      <c r="B21" s="13" t="s">
        <v>82</v>
      </c>
      <c r="C21" s="12">
        <v>1</v>
      </c>
      <c r="D21" s="12"/>
      <c r="N21" s="19">
        <v>2</v>
      </c>
    </row>
    <row r="22" spans="1:14" x14ac:dyDescent="0.25">
      <c r="A22" s="14">
        <v>12</v>
      </c>
      <c r="B22" s="13" t="s">
        <v>81</v>
      </c>
      <c r="C22" s="12">
        <v>1</v>
      </c>
      <c r="D22" s="12"/>
      <c r="N22" s="19">
        <v>2</v>
      </c>
    </row>
    <row r="23" spans="1:14" x14ac:dyDescent="0.25">
      <c r="A23" s="14">
        <v>13</v>
      </c>
      <c r="B23" s="13" t="s">
        <v>80</v>
      </c>
      <c r="C23" s="12">
        <v>1</v>
      </c>
      <c r="D23" s="12"/>
      <c r="N23" s="19">
        <v>3</v>
      </c>
    </row>
    <row r="24" spans="1:14" x14ac:dyDescent="0.25">
      <c r="A24" s="14">
        <v>14</v>
      </c>
      <c r="B24" s="13" t="s">
        <v>79</v>
      </c>
      <c r="C24" s="12">
        <v>1</v>
      </c>
      <c r="D24" s="12"/>
      <c r="N24" s="19">
        <v>2</v>
      </c>
    </row>
    <row r="25" spans="1:14" x14ac:dyDescent="0.25">
      <c r="A25" s="14">
        <v>15</v>
      </c>
      <c r="B25" s="13" t="s">
        <v>78</v>
      </c>
      <c r="C25" s="12"/>
      <c r="D25" s="12">
        <v>1</v>
      </c>
      <c r="N25" s="19">
        <v>2</v>
      </c>
    </row>
    <row r="26" spans="1:14" x14ac:dyDescent="0.25">
      <c r="A26" s="14">
        <v>16</v>
      </c>
      <c r="B26" s="13" t="s">
        <v>77</v>
      </c>
      <c r="C26" s="12"/>
      <c r="D26" s="12">
        <v>1</v>
      </c>
      <c r="N26" s="19">
        <v>4</v>
      </c>
    </row>
    <row r="27" spans="1:14" x14ac:dyDescent="0.25">
      <c r="A27" s="14">
        <v>17</v>
      </c>
      <c r="B27" s="13" t="s">
        <v>76</v>
      </c>
      <c r="C27" s="12"/>
      <c r="D27" s="12">
        <v>1</v>
      </c>
      <c r="N27" s="19">
        <v>3</v>
      </c>
    </row>
    <row r="28" spans="1:14" x14ac:dyDescent="0.25">
      <c r="A28" s="14">
        <v>18</v>
      </c>
      <c r="B28" s="13" t="s">
        <v>75</v>
      </c>
      <c r="C28" s="12"/>
      <c r="D28" s="12">
        <v>1</v>
      </c>
      <c r="N28" s="19">
        <v>3</v>
      </c>
    </row>
    <row r="29" spans="1:14" ht="13" x14ac:dyDescent="0.3">
      <c r="B29" s="10" t="s">
        <v>74</v>
      </c>
      <c r="C29" s="35">
        <f>+COUNT(C11:C28)</f>
        <v>10</v>
      </c>
      <c r="D29" s="35"/>
      <c r="N29" s="19">
        <v>4</v>
      </c>
    </row>
    <row r="30" spans="1:14" ht="13" x14ac:dyDescent="0.3">
      <c r="B30" s="11" t="s">
        <v>73</v>
      </c>
      <c r="C30" s="30">
        <f>+COUNT(D11:D28)</f>
        <v>8</v>
      </c>
      <c r="D30" s="30"/>
      <c r="N30" s="19">
        <v>5</v>
      </c>
    </row>
    <row r="31" spans="1:14" ht="13" x14ac:dyDescent="0.3">
      <c r="B31" s="10" t="s">
        <v>72</v>
      </c>
      <c r="C31" s="31" t="str">
        <f>+IF(AND(C29&gt;=1,C29&lt;=5),"3", IF(AND(C29&gt;=6,C29&lt;=11), "4", IF(AND(C29&gt;=12,C29&lt;=18), "5", "Revisar")))</f>
        <v>4</v>
      </c>
      <c r="D31" s="31"/>
      <c r="E31" s="31"/>
    </row>
  </sheetData>
  <mergeCells count="9">
    <mergeCell ref="A1:D6"/>
    <mergeCell ref="C30:D30"/>
    <mergeCell ref="C31:E31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E14" sqref="E14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1" customFormat="1" ht="14.5" x14ac:dyDescent="0.35">
      <c r="A6" s="29"/>
      <c r="B6" s="29"/>
      <c r="C6" s="29"/>
      <c r="D6" s="29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6.5" customHeight="1" x14ac:dyDescent="0.25">
      <c r="A7" s="32" t="s">
        <v>98</v>
      </c>
      <c r="B7" s="32"/>
      <c r="C7" s="32"/>
      <c r="D7" s="32"/>
    </row>
    <row r="8" spans="1:25" ht="34.5" customHeight="1" x14ac:dyDescent="0.25">
      <c r="A8" s="33" t="str">
        <f>+'Mapa de riesgos v2'!L17</f>
        <v>inadecuada selección de personal y sin el cumplimiento de requisitos o procedimientos establecidos por la entidad para beneficio propio o de terceros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5" t="s">
        <v>94</v>
      </c>
      <c r="D10" s="15" t="s">
        <v>93</v>
      </c>
    </row>
    <row r="11" spans="1:25" x14ac:dyDescent="0.25">
      <c r="A11" s="14">
        <v>1</v>
      </c>
      <c r="B11" s="13" t="s">
        <v>92</v>
      </c>
      <c r="C11" s="12">
        <v>1</v>
      </c>
      <c r="D11" s="12"/>
    </row>
    <row r="12" spans="1:25" ht="17.25" customHeight="1" x14ac:dyDescent="0.25">
      <c r="A12" s="14">
        <v>2</v>
      </c>
      <c r="B12" s="13" t="s">
        <v>91</v>
      </c>
      <c r="C12" s="12"/>
      <c r="D12" s="12">
        <v>1</v>
      </c>
    </row>
    <row r="13" spans="1:25" x14ac:dyDescent="0.25">
      <c r="A13" s="14">
        <v>3</v>
      </c>
      <c r="B13" s="13" t="s">
        <v>90</v>
      </c>
      <c r="C13" s="12">
        <v>1</v>
      </c>
      <c r="D13" s="12"/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/>
      <c r="D15" s="12">
        <v>1</v>
      </c>
    </row>
    <row r="16" spans="1:25" x14ac:dyDescent="0.25">
      <c r="A16" s="14">
        <v>6</v>
      </c>
      <c r="B16" s="13" t="s">
        <v>87</v>
      </c>
      <c r="C16" s="12"/>
      <c r="D16" s="12">
        <v>1</v>
      </c>
    </row>
    <row r="17" spans="1:5" x14ac:dyDescent="0.25">
      <c r="A17" s="14">
        <v>7</v>
      </c>
      <c r="B17" s="13" t="s">
        <v>86</v>
      </c>
      <c r="C17" s="12">
        <v>1</v>
      </c>
      <c r="D17" s="12"/>
    </row>
    <row r="18" spans="1:5" ht="25" x14ac:dyDescent="0.25">
      <c r="A18" s="14">
        <v>8</v>
      </c>
      <c r="B18" s="13" t="s">
        <v>85</v>
      </c>
      <c r="C18" s="12">
        <v>1</v>
      </c>
      <c r="D18" s="12"/>
    </row>
    <row r="19" spans="1:5" x14ac:dyDescent="0.25">
      <c r="A19" s="14">
        <v>9</v>
      </c>
      <c r="B19" s="13" t="s">
        <v>84</v>
      </c>
      <c r="C19" s="12"/>
      <c r="D19" s="12">
        <v>1</v>
      </c>
    </row>
    <row r="20" spans="1:5" ht="25" x14ac:dyDescent="0.25">
      <c r="A20" s="14">
        <v>10</v>
      </c>
      <c r="B20" s="13" t="s">
        <v>83</v>
      </c>
      <c r="C20" s="12"/>
      <c r="D20" s="12">
        <v>1</v>
      </c>
    </row>
    <row r="21" spans="1:5" x14ac:dyDescent="0.25">
      <c r="A21" s="14">
        <v>11</v>
      </c>
      <c r="B21" s="13" t="s">
        <v>82</v>
      </c>
      <c r="C21" s="12"/>
      <c r="D21" s="12">
        <v>1</v>
      </c>
    </row>
    <row r="22" spans="1:5" x14ac:dyDescent="0.25">
      <c r="A22" s="14">
        <v>12</v>
      </c>
      <c r="B22" s="13" t="s">
        <v>81</v>
      </c>
      <c r="C22" s="12"/>
      <c r="D22" s="12">
        <v>1</v>
      </c>
    </row>
    <row r="23" spans="1:5" x14ac:dyDescent="0.25">
      <c r="A23" s="14">
        <v>13</v>
      </c>
      <c r="B23" s="13" t="s">
        <v>80</v>
      </c>
      <c r="C23" s="12">
        <v>1</v>
      </c>
      <c r="D23" s="12"/>
    </row>
    <row r="24" spans="1:5" x14ac:dyDescent="0.25">
      <c r="A24" s="14">
        <v>14</v>
      </c>
      <c r="B24" s="13" t="s">
        <v>79</v>
      </c>
      <c r="C24" s="12">
        <v>1</v>
      </c>
      <c r="D24" s="12"/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6</v>
      </c>
      <c r="D29" s="35"/>
    </row>
    <row r="30" spans="1:5" ht="13" x14ac:dyDescent="0.3">
      <c r="B30" s="11" t="s">
        <v>73</v>
      </c>
      <c r="C30" s="30">
        <f>+COUNT(D11:D28)</f>
        <v>12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4</v>
      </c>
      <c r="D31" s="31"/>
      <c r="E31" s="31"/>
    </row>
  </sheetData>
  <mergeCells count="9">
    <mergeCell ref="A1:D6"/>
    <mergeCell ref="C30:D30"/>
    <mergeCell ref="C31:E31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workbookViewId="0">
      <selection activeCell="E11" sqref="E11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54.65" customHeight="1" x14ac:dyDescent="0.25">
      <c r="A7" s="33" t="str">
        <f>+'Mapa de riesgos v2'!L18</f>
        <v>Perdida o adulteración de información debido a sistemas O o equipos tecnologicos susceptibles de manipulación o ataques ciberneticos</v>
      </c>
      <c r="B7" s="33"/>
      <c r="C7" s="33"/>
      <c r="D7" s="33"/>
    </row>
    <row r="8" spans="1:25" ht="13" x14ac:dyDescent="0.25">
      <c r="A8" s="34" t="s">
        <v>97</v>
      </c>
      <c r="B8" s="34" t="s">
        <v>96</v>
      </c>
      <c r="C8" s="34" t="s">
        <v>95</v>
      </c>
      <c r="D8" s="34"/>
    </row>
    <row r="9" spans="1:25" ht="13" x14ac:dyDescent="0.25">
      <c r="A9" s="34"/>
      <c r="B9" s="34"/>
      <c r="C9" s="15" t="s">
        <v>94</v>
      </c>
      <c r="D9" s="15" t="s">
        <v>93</v>
      </c>
    </row>
    <row r="10" spans="1:25" x14ac:dyDescent="0.25">
      <c r="A10" s="14">
        <v>1</v>
      </c>
      <c r="B10" s="13" t="s">
        <v>92</v>
      </c>
      <c r="C10" s="12">
        <v>1</v>
      </c>
      <c r="D10" s="12"/>
    </row>
    <row r="11" spans="1:25" ht="17.25" customHeight="1" x14ac:dyDescent="0.25">
      <c r="A11" s="14">
        <v>2</v>
      </c>
      <c r="B11" s="13" t="s">
        <v>91</v>
      </c>
      <c r="C11" s="12">
        <v>1</v>
      </c>
      <c r="D11" s="12"/>
    </row>
    <row r="12" spans="1:25" x14ac:dyDescent="0.25">
      <c r="A12" s="14">
        <v>3</v>
      </c>
      <c r="B12" s="13" t="s">
        <v>90</v>
      </c>
      <c r="C12" s="12">
        <v>1</v>
      </c>
      <c r="D12" s="12"/>
    </row>
    <row r="13" spans="1:25" ht="25" x14ac:dyDescent="0.25">
      <c r="A13" s="14">
        <v>4</v>
      </c>
      <c r="B13" s="13" t="s">
        <v>89</v>
      </c>
      <c r="C13" s="12"/>
      <c r="D13" s="12">
        <v>1</v>
      </c>
    </row>
    <row r="14" spans="1:25" x14ac:dyDescent="0.25">
      <c r="A14" s="14">
        <v>5</v>
      </c>
      <c r="B14" s="13" t="s">
        <v>88</v>
      </c>
      <c r="C14" s="12">
        <v>1</v>
      </c>
      <c r="D14" s="12"/>
    </row>
    <row r="15" spans="1:25" x14ac:dyDescent="0.25">
      <c r="A15" s="14">
        <v>6</v>
      </c>
      <c r="B15" s="13" t="s">
        <v>87</v>
      </c>
      <c r="C15" s="12">
        <v>1</v>
      </c>
      <c r="D15" s="12"/>
    </row>
    <row r="16" spans="1:25" x14ac:dyDescent="0.25">
      <c r="A16" s="14">
        <v>7</v>
      </c>
      <c r="B16" s="13" t="s">
        <v>86</v>
      </c>
      <c r="C16" s="12">
        <v>1</v>
      </c>
      <c r="D16" s="12"/>
    </row>
    <row r="17" spans="1:5" ht="25" x14ac:dyDescent="0.25">
      <c r="A17" s="14">
        <v>8</v>
      </c>
      <c r="B17" s="13" t="s">
        <v>85</v>
      </c>
      <c r="C17" s="12"/>
      <c r="D17" s="12">
        <v>1</v>
      </c>
    </row>
    <row r="18" spans="1:5" x14ac:dyDescent="0.25">
      <c r="A18" s="14">
        <v>9</v>
      </c>
      <c r="B18" s="13" t="s">
        <v>84</v>
      </c>
      <c r="C18" s="12">
        <v>1</v>
      </c>
      <c r="D18" s="12"/>
    </row>
    <row r="19" spans="1:5" ht="25" x14ac:dyDescent="0.25">
      <c r="A19" s="14">
        <v>10</v>
      </c>
      <c r="B19" s="13" t="s">
        <v>83</v>
      </c>
      <c r="C19" s="12">
        <v>1</v>
      </c>
      <c r="D19" s="12"/>
    </row>
    <row r="20" spans="1:5" x14ac:dyDescent="0.25">
      <c r="A20" s="14">
        <v>11</v>
      </c>
      <c r="B20" s="13" t="s">
        <v>82</v>
      </c>
      <c r="C20" s="12">
        <v>1</v>
      </c>
      <c r="D20" s="12"/>
    </row>
    <row r="21" spans="1:5" x14ac:dyDescent="0.25">
      <c r="A21" s="14">
        <v>12</v>
      </c>
      <c r="B21" s="13" t="s">
        <v>81</v>
      </c>
      <c r="C21" s="12">
        <v>1</v>
      </c>
      <c r="D21" s="12"/>
    </row>
    <row r="22" spans="1:5" x14ac:dyDescent="0.25">
      <c r="A22" s="14">
        <v>13</v>
      </c>
      <c r="B22" s="13" t="s">
        <v>80</v>
      </c>
      <c r="C22" s="12">
        <v>1</v>
      </c>
      <c r="D22" s="12"/>
    </row>
    <row r="23" spans="1:5" x14ac:dyDescent="0.25">
      <c r="A23" s="14">
        <v>14</v>
      </c>
      <c r="B23" s="13" t="s">
        <v>79</v>
      </c>
      <c r="C23" s="12">
        <v>1</v>
      </c>
      <c r="D23" s="12"/>
    </row>
    <row r="24" spans="1:5" x14ac:dyDescent="0.25">
      <c r="A24" s="14">
        <v>15</v>
      </c>
      <c r="B24" s="13" t="s">
        <v>78</v>
      </c>
      <c r="C24" s="12"/>
      <c r="D24" s="12">
        <v>1</v>
      </c>
    </row>
    <row r="25" spans="1:5" x14ac:dyDescent="0.25">
      <c r="A25" s="14">
        <v>16</v>
      </c>
      <c r="B25" s="13" t="s">
        <v>77</v>
      </c>
      <c r="C25" s="12"/>
      <c r="D25" s="12">
        <v>1</v>
      </c>
    </row>
    <row r="26" spans="1:5" x14ac:dyDescent="0.25">
      <c r="A26" s="14">
        <v>17</v>
      </c>
      <c r="B26" s="13" t="s">
        <v>76</v>
      </c>
      <c r="C26" s="12"/>
      <c r="D26" s="12">
        <v>1</v>
      </c>
    </row>
    <row r="27" spans="1:5" x14ac:dyDescent="0.25">
      <c r="A27" s="14">
        <v>18</v>
      </c>
      <c r="B27" s="13" t="s">
        <v>75</v>
      </c>
      <c r="C27" s="12"/>
      <c r="D27" s="12">
        <v>1</v>
      </c>
    </row>
    <row r="28" spans="1:5" ht="13" x14ac:dyDescent="0.3">
      <c r="B28" s="10" t="s">
        <v>74</v>
      </c>
      <c r="C28" s="35">
        <f>+COUNT(C10:C27)</f>
        <v>12</v>
      </c>
      <c r="D28" s="35"/>
    </row>
    <row r="29" spans="1:5" ht="13" x14ac:dyDescent="0.3">
      <c r="B29" s="11" t="s">
        <v>73</v>
      </c>
      <c r="C29" s="30">
        <f>+COUNT(D10:D27)</f>
        <v>6</v>
      </c>
      <c r="D29" s="30"/>
    </row>
    <row r="30" spans="1:5" ht="13" x14ac:dyDescent="0.3">
      <c r="B30" s="10" t="s">
        <v>72</v>
      </c>
      <c r="C30" s="31" t="str">
        <f>+IF(AND(C28&gt;=1,C28&lt;=5),"3", IF(AND(C28&gt;=6,C28&lt;=11), "4", IF(AND(C28&gt;=12,C28&lt;=18), "5", "Revisar")))</f>
        <v>5</v>
      </c>
      <c r="D30" s="31"/>
      <c r="E30" s="31"/>
    </row>
  </sheetData>
  <mergeCells count="8">
    <mergeCell ref="A1:D6"/>
    <mergeCell ref="C29:D29"/>
    <mergeCell ref="C30:E30"/>
    <mergeCell ref="A7:D7"/>
    <mergeCell ref="A8:A9"/>
    <mergeCell ref="B8:B9"/>
    <mergeCell ref="C8:D8"/>
    <mergeCell ref="C28:D28"/>
  </mergeCells>
  <pageMargins left="0.75" right="0.75" top="1" bottom="1" header="0.5" footer="0.5"/>
  <pageSetup paperSize="12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F13" sqref="F13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34.5" customHeight="1" x14ac:dyDescent="0.25">
      <c r="A8" s="33" t="str">
        <f>+'Mapa de riesgos v2'!L19</f>
        <v>Viciar los inventarios de los medicamentos, dispositivos médicos, equipos, suministros, bienes muebles e inmuebles de la entidad para favorecimiento propio o a terceros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5" t="s">
        <v>94</v>
      </c>
      <c r="D10" s="15" t="s">
        <v>93</v>
      </c>
    </row>
    <row r="11" spans="1:25" x14ac:dyDescent="0.25">
      <c r="A11" s="14">
        <v>1</v>
      </c>
      <c r="B11" s="13" t="s">
        <v>92</v>
      </c>
      <c r="C11" s="12">
        <v>1</v>
      </c>
      <c r="D11" s="12"/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>
        <v>1</v>
      </c>
      <c r="D13" s="12"/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>
        <v>1</v>
      </c>
      <c r="D16" s="12"/>
    </row>
    <row r="17" spans="1:5" x14ac:dyDescent="0.25">
      <c r="A17" s="14">
        <v>7</v>
      </c>
      <c r="B17" s="13" t="s">
        <v>86</v>
      </c>
      <c r="C17" s="12">
        <v>1</v>
      </c>
      <c r="D17" s="12"/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>
        <v>1</v>
      </c>
      <c r="D19" s="12"/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>
        <v>1</v>
      </c>
      <c r="D23" s="12"/>
    </row>
    <row r="24" spans="1:5" x14ac:dyDescent="0.25">
      <c r="A24" s="14">
        <v>14</v>
      </c>
      <c r="B24" s="13" t="s">
        <v>79</v>
      </c>
      <c r="C24" s="12">
        <v>1</v>
      </c>
      <c r="D24" s="12"/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12</v>
      </c>
      <c r="D29" s="35"/>
    </row>
    <row r="30" spans="1:5" ht="13" x14ac:dyDescent="0.3">
      <c r="B30" s="11" t="s">
        <v>73</v>
      </c>
      <c r="C30" s="30">
        <f>+COUNT(D11:D28)</f>
        <v>6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5</v>
      </c>
      <c r="D31" s="31"/>
      <c r="E31" s="31"/>
    </row>
  </sheetData>
  <mergeCells count="9">
    <mergeCell ref="A1:D6"/>
    <mergeCell ref="C30:D30"/>
    <mergeCell ref="C31:E31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I15" sqref="I15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ht="16.5" customHeight="1" x14ac:dyDescent="0.25">
      <c r="A1" s="32" t="s">
        <v>98</v>
      </c>
      <c r="B1" s="32"/>
      <c r="C1" s="32"/>
      <c r="D1" s="32"/>
    </row>
    <row r="2" spans="1:25" s="1" customFormat="1" ht="14.5" customHeight="1" x14ac:dyDescent="0.35">
      <c r="A2" s="20" t="s">
        <v>186</v>
      </c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s="1" customFormat="1" ht="14.5" x14ac:dyDescent="0.35">
      <c r="A6" s="20"/>
      <c r="B6" s="20"/>
      <c r="C6" s="20"/>
      <c r="D6" s="20"/>
      <c r="E6" s="17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16.5" customHeight="1" x14ac:dyDescent="0.25">
      <c r="A7" s="29"/>
      <c r="B7" s="29"/>
      <c r="C7" s="29"/>
      <c r="D7" s="29"/>
    </row>
    <row r="8" spans="1:25" ht="34.5" customHeight="1" x14ac:dyDescent="0.25">
      <c r="A8" s="33" t="str">
        <f>+'Mapa de riesgos v2'!L20</f>
        <v>Realizar contratación para adquirir bienes o servicios innecesarios en busca del beneficio propio o a terceros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5" t="s">
        <v>94</v>
      </c>
      <c r="D10" s="15" t="s">
        <v>93</v>
      </c>
    </row>
    <row r="11" spans="1:25" x14ac:dyDescent="0.25">
      <c r="A11" s="14">
        <v>1</v>
      </c>
      <c r="B11" s="13" t="s">
        <v>92</v>
      </c>
      <c r="C11" s="12"/>
      <c r="D11" s="12">
        <v>1</v>
      </c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/>
      <c r="D13" s="12">
        <v>1</v>
      </c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/>
      <c r="D15" s="12">
        <v>1</v>
      </c>
    </row>
    <row r="16" spans="1:25" x14ac:dyDescent="0.25">
      <c r="A16" s="14">
        <v>6</v>
      </c>
      <c r="B16" s="13" t="s">
        <v>87</v>
      </c>
      <c r="C16" s="12">
        <v>1</v>
      </c>
      <c r="D16" s="12"/>
    </row>
    <row r="17" spans="1:5" x14ac:dyDescent="0.25">
      <c r="A17" s="14">
        <v>7</v>
      </c>
      <c r="B17" s="13" t="s">
        <v>86</v>
      </c>
      <c r="C17" s="12"/>
      <c r="D17" s="12">
        <v>1</v>
      </c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/>
      <c r="D19" s="12">
        <v>1</v>
      </c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/>
      <c r="D23" s="12">
        <v>1</v>
      </c>
    </row>
    <row r="24" spans="1:5" x14ac:dyDescent="0.25">
      <c r="A24" s="14">
        <v>14</v>
      </c>
      <c r="B24" s="13" t="s">
        <v>79</v>
      </c>
      <c r="C24" s="12"/>
      <c r="D24" s="12">
        <v>1</v>
      </c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5</v>
      </c>
      <c r="D29" s="35"/>
    </row>
    <row r="30" spans="1:5" ht="13" x14ac:dyDescent="0.3">
      <c r="B30" s="11" t="s">
        <v>73</v>
      </c>
      <c r="C30" s="30">
        <f>+COUNT(D11:D28)</f>
        <v>13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3</v>
      </c>
      <c r="D31" s="31"/>
      <c r="E31" s="31"/>
    </row>
  </sheetData>
  <mergeCells count="9">
    <mergeCell ref="C30:D30"/>
    <mergeCell ref="C31:E31"/>
    <mergeCell ref="A1:D1"/>
    <mergeCell ref="A8:D8"/>
    <mergeCell ref="A9:A10"/>
    <mergeCell ref="B9:B10"/>
    <mergeCell ref="C9:D9"/>
    <mergeCell ref="C29:D29"/>
    <mergeCell ref="A2:D7"/>
  </mergeCells>
  <pageMargins left="0.75" right="0.75" top="1" bottom="1" header="0.5" footer="0.5"/>
  <pageSetup paperSize="12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sqref="A1:XFD6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34.5" customHeight="1" x14ac:dyDescent="0.25">
      <c r="A8" s="33" t="str">
        <f>+'Mapa de riesgos v2'!L21</f>
        <v xml:space="preserve">Estudios previos o de factibilidad y pliegos y actos administrativos manipulados por personal interesado en el futuro del proceso de contratación (estableciendo necesidades inexistentes o aspectos que beneficien a una firma en particular) 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5" t="s">
        <v>94</v>
      </c>
      <c r="D10" s="15" t="s">
        <v>93</v>
      </c>
    </row>
    <row r="11" spans="1:25" x14ac:dyDescent="0.25">
      <c r="A11" s="14">
        <v>1</v>
      </c>
      <c r="B11" s="13" t="s">
        <v>92</v>
      </c>
      <c r="C11" s="12"/>
      <c r="D11" s="12">
        <v>1</v>
      </c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/>
      <c r="D13" s="12">
        <v>1</v>
      </c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>
        <v>1</v>
      </c>
      <c r="D16" s="12"/>
    </row>
    <row r="17" spans="1:5" x14ac:dyDescent="0.25">
      <c r="A17" s="14">
        <v>7</v>
      </c>
      <c r="B17" s="13" t="s">
        <v>86</v>
      </c>
      <c r="C17" s="12"/>
      <c r="D17" s="12">
        <v>1</v>
      </c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/>
      <c r="D19" s="12">
        <v>1</v>
      </c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/>
      <c r="D23" s="12">
        <v>1</v>
      </c>
    </row>
    <row r="24" spans="1:5" x14ac:dyDescent="0.25">
      <c r="A24" s="14">
        <v>14</v>
      </c>
      <c r="B24" s="13" t="s">
        <v>79</v>
      </c>
      <c r="C24" s="12"/>
      <c r="D24" s="12">
        <v>1</v>
      </c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6</v>
      </c>
      <c r="D29" s="35"/>
    </row>
    <row r="30" spans="1:5" ht="13" x14ac:dyDescent="0.3">
      <c r="B30" s="11" t="s">
        <v>73</v>
      </c>
      <c r="C30" s="30">
        <f>+COUNT(D11:D28)</f>
        <v>12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4</v>
      </c>
      <c r="D31" s="31"/>
      <c r="E31" s="31"/>
    </row>
  </sheetData>
  <mergeCells count="9">
    <mergeCell ref="A1:D6"/>
    <mergeCell ref="C30:D30"/>
    <mergeCell ref="C31:E31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E8" sqref="E8"/>
    </sheetView>
  </sheetViews>
  <sheetFormatPr baseColWidth="10" defaultColWidth="12.26953125" defaultRowHeight="12.5" x14ac:dyDescent="0.25"/>
  <cols>
    <col min="1" max="1" width="4.1796875" style="9" customWidth="1"/>
    <col min="2" max="2" width="61.26953125" style="9" customWidth="1"/>
    <col min="3" max="4" width="6.26953125" style="9" customWidth="1"/>
    <col min="5" max="16384" width="12.26953125" style="9"/>
  </cols>
  <sheetData>
    <row r="1" spans="1:25" s="1" customFormat="1" ht="14.5" customHeight="1" x14ac:dyDescent="0.35">
      <c r="A1" s="20" t="s">
        <v>186</v>
      </c>
      <c r="B1" s="20"/>
      <c r="C1" s="20"/>
      <c r="D1" s="20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s="1" customFormat="1" ht="14.5" x14ac:dyDescent="0.35">
      <c r="A2" s="20"/>
      <c r="B2" s="20"/>
      <c r="C2" s="20"/>
      <c r="D2" s="20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14.5" x14ac:dyDescent="0.35">
      <c r="A3" s="20"/>
      <c r="B3" s="20"/>
      <c r="C3" s="20"/>
      <c r="D3" s="20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s="1" customFormat="1" ht="14.5" x14ac:dyDescent="0.35">
      <c r="A4" s="20"/>
      <c r="B4" s="20"/>
      <c r="C4" s="20"/>
      <c r="D4" s="20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1" customFormat="1" ht="14.5" x14ac:dyDescent="0.35">
      <c r="A5" s="20"/>
      <c r="B5" s="20"/>
      <c r="C5" s="20"/>
      <c r="D5" s="20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6.5" customHeight="1" x14ac:dyDescent="0.25">
      <c r="A6" s="29"/>
      <c r="B6" s="29"/>
      <c r="C6" s="29"/>
      <c r="D6" s="29"/>
    </row>
    <row r="7" spans="1:25" ht="16.5" customHeight="1" x14ac:dyDescent="0.25">
      <c r="A7" s="32" t="s">
        <v>98</v>
      </c>
      <c r="B7" s="32"/>
      <c r="C7" s="32"/>
      <c r="D7" s="32"/>
    </row>
    <row r="8" spans="1:25" ht="34.5" customHeight="1" x14ac:dyDescent="0.25">
      <c r="A8" s="33" t="str">
        <f>+'Mapa de riesgos v2'!L22</f>
        <v>Adjudicar procesos de contratación sin el cumplimiento de los requisitos establecidos por norma u los estimados por la entidad para favoremiento propio o de terceros</v>
      </c>
      <c r="B8" s="33"/>
      <c r="C8" s="33"/>
      <c r="D8" s="33"/>
    </row>
    <row r="9" spans="1:25" ht="13" x14ac:dyDescent="0.25">
      <c r="A9" s="34" t="s">
        <v>97</v>
      </c>
      <c r="B9" s="34" t="s">
        <v>96</v>
      </c>
      <c r="C9" s="34" t="s">
        <v>95</v>
      </c>
      <c r="D9" s="34"/>
    </row>
    <row r="10" spans="1:25" ht="13" x14ac:dyDescent="0.25">
      <c r="A10" s="34"/>
      <c r="B10" s="34"/>
      <c r="C10" s="16" t="s">
        <v>94</v>
      </c>
      <c r="D10" s="16" t="s">
        <v>93</v>
      </c>
    </row>
    <row r="11" spans="1:25" x14ac:dyDescent="0.25">
      <c r="A11" s="14">
        <v>1</v>
      </c>
      <c r="B11" s="13" t="s">
        <v>92</v>
      </c>
      <c r="C11" s="12"/>
      <c r="D11" s="12">
        <v>1</v>
      </c>
    </row>
    <row r="12" spans="1:25" ht="17.25" customHeight="1" x14ac:dyDescent="0.25">
      <c r="A12" s="14">
        <v>2</v>
      </c>
      <c r="B12" s="13" t="s">
        <v>91</v>
      </c>
      <c r="C12" s="12">
        <v>1</v>
      </c>
      <c r="D12" s="12"/>
    </row>
    <row r="13" spans="1:25" x14ac:dyDescent="0.25">
      <c r="A13" s="14">
        <v>3</v>
      </c>
      <c r="B13" s="13" t="s">
        <v>90</v>
      </c>
      <c r="C13" s="12"/>
      <c r="D13" s="12">
        <v>1</v>
      </c>
    </row>
    <row r="14" spans="1:25" ht="25" x14ac:dyDescent="0.25">
      <c r="A14" s="14">
        <v>4</v>
      </c>
      <c r="B14" s="13" t="s">
        <v>89</v>
      </c>
      <c r="C14" s="12"/>
      <c r="D14" s="12">
        <v>1</v>
      </c>
    </row>
    <row r="15" spans="1:25" x14ac:dyDescent="0.25">
      <c r="A15" s="14">
        <v>5</v>
      </c>
      <c r="B15" s="13" t="s">
        <v>88</v>
      </c>
      <c r="C15" s="12">
        <v>1</v>
      </c>
      <c r="D15" s="12"/>
    </row>
    <row r="16" spans="1:25" x14ac:dyDescent="0.25">
      <c r="A16" s="14">
        <v>6</v>
      </c>
      <c r="B16" s="13" t="s">
        <v>87</v>
      </c>
      <c r="C16" s="12">
        <v>1</v>
      </c>
      <c r="D16" s="12"/>
    </row>
    <row r="17" spans="1:5" x14ac:dyDescent="0.25">
      <c r="A17" s="14">
        <v>7</v>
      </c>
      <c r="B17" s="13" t="s">
        <v>86</v>
      </c>
      <c r="C17" s="12">
        <v>1</v>
      </c>
      <c r="D17" s="12"/>
    </row>
    <row r="18" spans="1:5" ht="25" x14ac:dyDescent="0.25">
      <c r="A18" s="14">
        <v>8</v>
      </c>
      <c r="B18" s="13" t="s">
        <v>85</v>
      </c>
      <c r="C18" s="12"/>
      <c r="D18" s="12">
        <v>1</v>
      </c>
    </row>
    <row r="19" spans="1:5" x14ac:dyDescent="0.25">
      <c r="A19" s="14">
        <v>9</v>
      </c>
      <c r="B19" s="13" t="s">
        <v>84</v>
      </c>
      <c r="C19" s="12"/>
      <c r="D19" s="12">
        <v>1</v>
      </c>
    </row>
    <row r="20" spans="1:5" ht="25" x14ac:dyDescent="0.25">
      <c r="A20" s="14">
        <v>10</v>
      </c>
      <c r="B20" s="13" t="s">
        <v>83</v>
      </c>
      <c r="C20" s="12">
        <v>1</v>
      </c>
      <c r="D20" s="12"/>
    </row>
    <row r="21" spans="1:5" x14ac:dyDescent="0.25">
      <c r="A21" s="14">
        <v>11</v>
      </c>
      <c r="B21" s="13" t="s">
        <v>82</v>
      </c>
      <c r="C21" s="12">
        <v>1</v>
      </c>
      <c r="D21" s="12"/>
    </row>
    <row r="22" spans="1:5" x14ac:dyDescent="0.25">
      <c r="A22" s="14">
        <v>12</v>
      </c>
      <c r="B22" s="13" t="s">
        <v>81</v>
      </c>
      <c r="C22" s="12">
        <v>1</v>
      </c>
      <c r="D22" s="12"/>
    </row>
    <row r="23" spans="1:5" x14ac:dyDescent="0.25">
      <c r="A23" s="14">
        <v>13</v>
      </c>
      <c r="B23" s="13" t="s">
        <v>80</v>
      </c>
      <c r="C23" s="12">
        <v>1</v>
      </c>
      <c r="D23" s="12"/>
    </row>
    <row r="24" spans="1:5" x14ac:dyDescent="0.25">
      <c r="A24" s="14">
        <v>14</v>
      </c>
      <c r="B24" s="13" t="s">
        <v>79</v>
      </c>
      <c r="C24" s="12">
        <v>1</v>
      </c>
      <c r="D24" s="12"/>
    </row>
    <row r="25" spans="1:5" x14ac:dyDescent="0.25">
      <c r="A25" s="14">
        <v>15</v>
      </c>
      <c r="B25" s="13" t="s">
        <v>78</v>
      </c>
      <c r="C25" s="12"/>
      <c r="D25" s="12">
        <v>1</v>
      </c>
    </row>
    <row r="26" spans="1:5" x14ac:dyDescent="0.25">
      <c r="A26" s="14">
        <v>16</v>
      </c>
      <c r="B26" s="13" t="s">
        <v>77</v>
      </c>
      <c r="C26" s="12"/>
      <c r="D26" s="12">
        <v>1</v>
      </c>
    </row>
    <row r="27" spans="1:5" x14ac:dyDescent="0.25">
      <c r="A27" s="14">
        <v>17</v>
      </c>
      <c r="B27" s="13" t="s">
        <v>76</v>
      </c>
      <c r="C27" s="12"/>
      <c r="D27" s="12">
        <v>1</v>
      </c>
    </row>
    <row r="28" spans="1:5" x14ac:dyDescent="0.25">
      <c r="A28" s="14">
        <v>18</v>
      </c>
      <c r="B28" s="13" t="s">
        <v>75</v>
      </c>
      <c r="C28" s="12"/>
      <c r="D28" s="12">
        <v>1</v>
      </c>
    </row>
    <row r="29" spans="1:5" ht="13" x14ac:dyDescent="0.3">
      <c r="B29" s="10" t="s">
        <v>74</v>
      </c>
      <c r="C29" s="35">
        <f>+COUNT(C11:C28)</f>
        <v>9</v>
      </c>
      <c r="D29" s="35"/>
    </row>
    <row r="30" spans="1:5" ht="13" x14ac:dyDescent="0.3">
      <c r="B30" s="11" t="s">
        <v>73</v>
      </c>
      <c r="C30" s="30">
        <f>+COUNT(D11:D28)</f>
        <v>9</v>
      </c>
      <c r="D30" s="30"/>
    </row>
    <row r="31" spans="1:5" ht="13" x14ac:dyDescent="0.3">
      <c r="B31" s="10" t="s">
        <v>72</v>
      </c>
      <c r="C31" s="31" t="str">
        <f>+IF(AND(C29&gt;=1,C29&lt;=5),"3", IF(AND(C29&gt;=6,C29&lt;=11), "4", IF(AND(C29&gt;=12,C29&lt;=18), "5", "Revisar")))</f>
        <v>4</v>
      </c>
      <c r="D31" s="31"/>
      <c r="E31" s="31"/>
    </row>
  </sheetData>
  <mergeCells count="9">
    <mergeCell ref="C30:D30"/>
    <mergeCell ref="C31:E31"/>
    <mergeCell ref="A1:D6"/>
    <mergeCell ref="A7:D7"/>
    <mergeCell ref="A8:D8"/>
    <mergeCell ref="A9:A10"/>
    <mergeCell ref="B9:B10"/>
    <mergeCell ref="C9:D9"/>
    <mergeCell ref="C29:D29"/>
  </mergeCells>
  <pageMargins left="0.75" right="0.75" top="1" bottom="1" header="0.5" footer="0.5"/>
  <pageSetup paperSiz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Criterios analisis del riesgo</vt:lpstr>
      <vt:lpstr>Mapa de riesgos v2</vt:lpstr>
      <vt:lpstr>ID 1</vt:lpstr>
      <vt:lpstr>ID 2</vt:lpstr>
      <vt:lpstr>ID 3</vt:lpstr>
      <vt:lpstr>ID 4</vt:lpstr>
      <vt:lpstr>ID 5</vt:lpstr>
      <vt:lpstr>ID 6</vt:lpstr>
      <vt:lpstr>ID 7</vt:lpstr>
      <vt:lpstr>ID 8</vt:lpstr>
      <vt:lpstr>ID 9</vt:lpstr>
      <vt:lpstr>ID 10</vt:lpstr>
      <vt:lpstr>ID 11</vt:lpstr>
      <vt:lpstr>ID 12</vt:lpstr>
      <vt:lpstr>ID 13</vt:lpstr>
      <vt:lpstr>ID 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MAPI</dc:creator>
  <cp:lastModifiedBy>TuSoft</cp:lastModifiedBy>
  <dcterms:created xsi:type="dcterms:W3CDTF">2019-01-29T03:33:35Z</dcterms:created>
  <dcterms:modified xsi:type="dcterms:W3CDTF">2019-02-01T01:42:36Z</dcterms:modified>
</cp:coreProperties>
</file>